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ежимный день 15.06.2022 г\"/>
    </mc:Choice>
  </mc:AlternateContent>
  <bookViews>
    <workbookView xWindow="435" yWindow="45" windowWidth="14805" windowHeight="11565" tabRatio="801"/>
  </bookViews>
  <sheets>
    <sheet name="Содержание книги" sheetId="68" r:id="rId1"/>
    <sheet name="1" sheetId="61" r:id="rId2"/>
    <sheet name="2" sheetId="6" r:id="rId3"/>
    <sheet name="3" sheetId="63" r:id="rId4"/>
    <sheet name="4" sheetId="7" r:id="rId5"/>
    <sheet name="5" sheetId="8" r:id="rId6"/>
    <sheet name="6" sheetId="9" r:id="rId7"/>
    <sheet name="7" sheetId="10" r:id="rId8"/>
    <sheet name="8" sheetId="11" r:id="rId9"/>
    <sheet name="9" sheetId="12" r:id="rId10"/>
    <sheet name="10" sheetId="13" r:id="rId11"/>
    <sheet name="11" sheetId="86" r:id="rId12"/>
    <sheet name="12" sheetId="15" r:id="rId13"/>
    <sheet name="13" sheetId="16" r:id="rId14"/>
    <sheet name="14" sheetId="70" r:id="rId15"/>
    <sheet name="15" sheetId="17" r:id="rId16"/>
    <sheet name="16" sheetId="18" r:id="rId17"/>
    <sheet name="17" sheetId="119" r:id="rId18"/>
    <sheet name="18" sheetId="20" r:id="rId19"/>
    <sheet name="19" sheetId="21" r:id="rId20"/>
    <sheet name="20" sheetId="22" r:id="rId21"/>
    <sheet name="21" sheetId="69" r:id="rId22"/>
    <sheet name="21_1" sheetId="19" r:id="rId23"/>
    <sheet name="21_2" sheetId="145" r:id="rId24"/>
    <sheet name="21_3" sheetId="147" r:id="rId25"/>
    <sheet name="21_4" sheetId="146" r:id="rId26"/>
    <sheet name="21_5" sheetId="152" r:id="rId27"/>
    <sheet name="21_5.1" sheetId="153" r:id="rId28"/>
    <sheet name="22" sheetId="87" r:id="rId29"/>
    <sheet name="23" sheetId="88" r:id="rId30"/>
    <sheet name="24" sheetId="89" r:id="rId31"/>
    <sheet name="25" sheetId="26" r:id="rId32"/>
    <sheet name="26" sheetId="27" r:id="rId33"/>
    <sheet name="27" sheetId="28" r:id="rId34"/>
    <sheet name="28" sheetId="29" r:id="rId35"/>
    <sheet name="29" sheetId="30" r:id="rId36"/>
    <sheet name="30" sheetId="31" r:id="rId37"/>
    <sheet name="31" sheetId="32" r:id="rId38"/>
    <sheet name="32" sheetId="33" r:id="rId39"/>
    <sheet name="33" sheetId="34" r:id="rId40"/>
    <sheet name="34" sheetId="35" r:id="rId41"/>
    <sheet name="34_1" sheetId="99" r:id="rId42"/>
    <sheet name="35" sheetId="36" r:id="rId43"/>
    <sheet name="36" sheetId="37" r:id="rId44"/>
    <sheet name="37" sheetId="66" r:id="rId45"/>
    <sheet name="38" sheetId="65" r:id="rId46"/>
    <sheet name="39" sheetId="64" r:id="rId47"/>
    <sheet name="39_1" sheetId="116" r:id="rId48"/>
    <sheet name="40" sheetId="38" r:id="rId49"/>
    <sheet name="40 _1" sheetId="150" r:id="rId50"/>
    <sheet name="41" sheetId="39" r:id="rId51"/>
    <sheet name="41_1" sheetId="111" r:id="rId52"/>
    <sheet name="42" sheetId="40" r:id="rId53"/>
    <sheet name="43" sheetId="5" r:id="rId54"/>
    <sheet name="44" sheetId="4" r:id="rId55"/>
    <sheet name="45" sheetId="71" r:id="rId56"/>
    <sheet name="45_1" sheetId="117" r:id="rId57"/>
    <sheet name="свод.табл.г.Вологда" sheetId="41" r:id="rId58"/>
    <sheet name="46" sheetId="42" r:id="rId59"/>
    <sheet name="47" sheetId="43" r:id="rId60"/>
    <sheet name="48" sheetId="44" r:id="rId61"/>
    <sheet name="48_1" sheetId="112" r:id="rId62"/>
    <sheet name="48_2" sheetId="113" r:id="rId63"/>
    <sheet name="48_3" sheetId="151" r:id="rId64"/>
    <sheet name="49" sheetId="45" r:id="rId65"/>
    <sheet name="50" sheetId="46" r:id="rId66"/>
    <sheet name="50-1" sheetId="92" r:id="rId67"/>
    <sheet name="50-2" sheetId="93" r:id="rId68"/>
    <sheet name="50-3" sheetId="100" r:id="rId69"/>
    <sheet name="51" sheetId="47" r:id="rId70"/>
    <sheet name="52" sheetId="48" r:id="rId71"/>
    <sheet name="54" sheetId="50" r:id="rId72"/>
    <sheet name="55" sheetId="94" r:id="rId73"/>
    <sheet name="55-1" sheetId="149" r:id="rId74"/>
    <sheet name="56" sheetId="52" r:id="rId75"/>
    <sheet name="57" sheetId="53" r:id="rId76"/>
    <sheet name="58" sheetId="54" r:id="rId77"/>
    <sheet name="59" sheetId="55" r:id="rId78"/>
    <sheet name="60" sheetId="56" r:id="rId79"/>
    <sheet name="61" sheetId="57" r:id="rId80"/>
    <sheet name="62" sheetId="58" r:id="rId81"/>
    <sheet name="63" sheetId="59" r:id="rId82"/>
    <sheet name="64" sheetId="72" r:id="rId83"/>
    <sheet name="65" sheetId="74" r:id="rId84"/>
    <sheet name="66" sheetId="95" r:id="rId85"/>
    <sheet name="66_1" sheetId="118" r:id="rId86"/>
    <sheet name="67" sheetId="76" r:id="rId87"/>
    <sheet name="68" sheetId="77" r:id="rId88"/>
    <sheet name="69" sheetId="78" r:id="rId89"/>
    <sheet name="70" sheetId="79" r:id="rId90"/>
    <sheet name="70_1" sheetId="143" r:id="rId91"/>
    <sheet name="71" sheetId="80" r:id="rId92"/>
    <sheet name="72" sheetId="81" r:id="rId93"/>
    <sheet name="73" sheetId="82" r:id="rId94"/>
    <sheet name="74" sheetId="91" r:id="rId95"/>
    <sheet name="75" sheetId="83" r:id="rId96"/>
    <sheet name="76" sheetId="102" r:id="rId97"/>
    <sheet name="77" sheetId="103" r:id="rId98"/>
    <sheet name="78" sheetId="104" r:id="rId99"/>
    <sheet name="79" sheetId="105" r:id="rId100"/>
    <sheet name="80" sheetId="106" r:id="rId101"/>
    <sheet name="81" sheetId="107" r:id="rId102"/>
    <sheet name="81-1" sheetId="130" r:id="rId103"/>
    <sheet name="82" sheetId="114" r:id="rId104"/>
    <sheet name="83" sheetId="115" r:id="rId105"/>
    <sheet name="84" sheetId="128" r:id="rId106"/>
    <sheet name="85" sheetId="126" r:id="rId107"/>
    <sheet name="86" sheetId="127" r:id="rId108"/>
    <sheet name="87" sheetId="120" r:id="rId109"/>
    <sheet name="88" sheetId="121" r:id="rId110"/>
    <sheet name="89" sheetId="122" state="hidden" r:id="rId111"/>
    <sheet name="90" sheetId="123" r:id="rId112"/>
    <sheet name="90_1" sheetId="148" r:id="rId113"/>
    <sheet name="91" sheetId="124" r:id="rId114"/>
    <sheet name="92" sheetId="132" r:id="rId115"/>
    <sheet name="93" sheetId="133" r:id="rId116"/>
    <sheet name="94" sheetId="134" r:id="rId117"/>
    <sheet name="95" sheetId="135" r:id="rId118"/>
    <sheet name="96" sheetId="136" r:id="rId119"/>
    <sheet name="97" sheetId="137" r:id="rId120"/>
    <sheet name="свод. ПО Вологодское" sheetId="60" r:id="rId121"/>
    <sheet name="г. Вожега" sheetId="129" r:id="rId122"/>
    <sheet name="г. Тотьма" sheetId="125" r:id="rId123"/>
    <sheet name="г. Вытегра" sheetId="97" r:id="rId124"/>
    <sheet name="г. Белозерск" sheetId="98" r:id="rId125"/>
    <sheet name="г. Харовск" sheetId="110" r:id="rId126"/>
    <sheet name="г. Сямжа" sheetId="139" r:id="rId127"/>
    <sheet name="г. Грязовец" sheetId="140" r:id="rId128"/>
    <sheet name="Табл.№1 ЗРУ" sheetId="154" r:id="rId129"/>
    <sheet name="Лист1" sheetId="131" state="hidden" r:id="rId130"/>
  </sheets>
  <externalReferences>
    <externalReference r:id="rId131"/>
  </externalReferences>
  <definedNames>
    <definedName name="_xlnm.Print_Area" localSheetId="11">'11'!$A$1:$Q$43</definedName>
    <definedName name="_xlnm.Print_Area" localSheetId="28">'22'!$A$1:$Q$43</definedName>
    <definedName name="_xlnm.Print_Area" localSheetId="29">'23'!$A$1:$Q$43</definedName>
    <definedName name="_xlnm.Print_Area" localSheetId="30">'24'!$A$1:$Q$43</definedName>
    <definedName name="_xlnm.Print_Area" localSheetId="71">'54'!$A$1:$Q$43</definedName>
    <definedName name="_xlnm.Print_Area" localSheetId="72">'55'!$A$1:$Q$43</definedName>
    <definedName name="_xlnm.Print_Area" localSheetId="73">'55-1'!$A$1:$Q$43</definedName>
    <definedName name="_xlnm.Print_Area" localSheetId="74">'56'!$A$1:$Q$43</definedName>
    <definedName name="_xlnm.Print_Area" localSheetId="75">'57'!$A$1:$Q$43</definedName>
    <definedName name="_xlnm.Print_Area" localSheetId="76">'58'!$A$1:$Q$43</definedName>
    <definedName name="_xlnm.Print_Area" localSheetId="77">'59'!$A$1:$Q$43</definedName>
    <definedName name="_xlnm.Print_Area" localSheetId="79">'61'!$A$1:$Q$43</definedName>
    <definedName name="_xlnm.Print_Area" localSheetId="80">'62'!$A$1:$Q$43</definedName>
    <definedName name="_xlnm.Print_Area" localSheetId="81">'63'!$A$1:$Q$43</definedName>
    <definedName name="_xlnm.Print_Area" localSheetId="82">'64'!$A$1:$Q$43</definedName>
    <definedName name="_xlnm.Print_Area" localSheetId="83">'65'!$A$1:$Q$43</definedName>
    <definedName name="_xlnm.Print_Area" localSheetId="84">'66'!$A$1:$Q$43</definedName>
    <definedName name="_xlnm.Print_Area" localSheetId="85">'66_1'!$A$1:$Q$43</definedName>
    <definedName name="_xlnm.Print_Area" localSheetId="86">'67'!$A$1:$Q$43</definedName>
    <definedName name="_xlnm.Print_Area" localSheetId="87">'68'!$A$1:$Q$43</definedName>
    <definedName name="_xlnm.Print_Area" localSheetId="88">'69'!$A$1:$Q$43</definedName>
    <definedName name="_xlnm.Print_Area" localSheetId="89">'70'!$A$1:$Q$43</definedName>
    <definedName name="_xlnm.Print_Area" localSheetId="90">'70_1'!$A$1:$Q$43</definedName>
    <definedName name="_xlnm.Print_Area" localSheetId="91">'71'!$A$1:$Q$43</definedName>
    <definedName name="_xlnm.Print_Area" localSheetId="92">'72'!$A$1:$Q$43</definedName>
    <definedName name="_xlnm.Print_Area" localSheetId="93">'73'!$A$1:$Q$43</definedName>
    <definedName name="_xlnm.Print_Area" localSheetId="94">'74'!$A$1:$Q$43</definedName>
    <definedName name="_xlnm.Print_Area" localSheetId="95">'75'!$A$1:$Q$43</definedName>
    <definedName name="_xlnm.Print_Area" localSheetId="96">'76'!$A$1:$Q$43</definedName>
    <definedName name="_xlnm.Print_Area" localSheetId="97">'77'!$A$1:$Q$43</definedName>
    <definedName name="_xlnm.Print_Area" localSheetId="98">'78'!$A$1:$Q$43</definedName>
    <definedName name="_xlnm.Print_Area" localSheetId="99">'79'!$A$1:$Q$43</definedName>
    <definedName name="_xlnm.Print_Area" localSheetId="100">'80'!$A$1:$Q$43</definedName>
    <definedName name="_xlnm.Print_Area" localSheetId="101">'81'!$A$1:$Q$43</definedName>
    <definedName name="_xlnm.Print_Area" localSheetId="102">'81-1'!$A$1:$Q$43</definedName>
    <definedName name="_xlnm.Print_Area" localSheetId="103">'82'!$A$1:$Q$43</definedName>
    <definedName name="_xlnm.Print_Area" localSheetId="104">'83'!$A$1:$Q$43</definedName>
    <definedName name="_xlnm.Print_Area" localSheetId="105">'84'!$A$1:$Q$43</definedName>
    <definedName name="_xlnm.Print_Area" localSheetId="106">'85'!$A$1:$Q$43</definedName>
    <definedName name="_xlnm.Print_Area" localSheetId="107">'86'!$A$1:$Q$43</definedName>
    <definedName name="_xlnm.Print_Area" localSheetId="57">свод.табл.г.Вологда!$A$1:$G$47</definedName>
    <definedName name="_xlnm.Print_Area" localSheetId="0">'Содержание книги'!$A$1:$D$41</definedName>
  </definedNames>
  <calcPr calcId="162913" refMode="R1C1"/>
</workbook>
</file>

<file path=xl/calcChain.xml><?xml version="1.0" encoding="utf-8"?>
<calcChain xmlns="http://schemas.openxmlformats.org/spreadsheetml/2006/main">
  <c r="I348" i="154" l="1"/>
  <c r="J348" i="154" s="1"/>
  <c r="O348" i="154" s="1"/>
  <c r="C348" i="154"/>
  <c r="D348" i="154" s="1"/>
  <c r="N348" i="154" s="1"/>
  <c r="I347" i="154"/>
  <c r="J347" i="154" s="1"/>
  <c r="O347" i="154" s="1"/>
  <c r="C347" i="154"/>
  <c r="D347" i="154" s="1"/>
  <c r="N347" i="154" s="1"/>
  <c r="I346" i="154"/>
  <c r="J346" i="154" s="1"/>
  <c r="O346" i="154" s="1"/>
  <c r="C346" i="154"/>
  <c r="D346" i="154" s="1"/>
  <c r="N346" i="154" s="1"/>
  <c r="I345" i="154"/>
  <c r="J345" i="154" s="1"/>
  <c r="O345" i="154" s="1"/>
  <c r="C345" i="154"/>
  <c r="D345" i="154" s="1"/>
  <c r="N345" i="154" s="1"/>
  <c r="I344" i="154"/>
  <c r="J344" i="154" s="1"/>
  <c r="O344" i="154" s="1"/>
  <c r="C344" i="154"/>
  <c r="D344" i="154" s="1"/>
  <c r="N344" i="154" s="1"/>
  <c r="I343" i="154"/>
  <c r="J343" i="154" s="1"/>
  <c r="O343" i="154" s="1"/>
  <c r="C343" i="154"/>
  <c r="D343" i="154" s="1"/>
  <c r="N343" i="154" s="1"/>
  <c r="I342" i="154"/>
  <c r="J342" i="154" s="1"/>
  <c r="O342" i="154" s="1"/>
  <c r="C342" i="154"/>
  <c r="D342" i="154" s="1"/>
  <c r="N342" i="154" s="1"/>
  <c r="I341" i="154"/>
  <c r="J341" i="154" s="1"/>
  <c r="O341" i="154" s="1"/>
  <c r="C341" i="154"/>
  <c r="D341" i="154" s="1"/>
  <c r="N341" i="154" s="1"/>
  <c r="I340" i="154"/>
  <c r="J340" i="154" s="1"/>
  <c r="O340" i="154" s="1"/>
  <c r="C340" i="154"/>
  <c r="D340" i="154" s="1"/>
  <c r="N340" i="154" s="1"/>
  <c r="I339" i="154"/>
  <c r="J339" i="154" s="1"/>
  <c r="O339" i="154" s="1"/>
  <c r="C339" i="154"/>
  <c r="D339" i="154" s="1"/>
  <c r="N339" i="154" s="1"/>
  <c r="I338" i="154"/>
  <c r="J338" i="154" s="1"/>
  <c r="O338" i="154" s="1"/>
  <c r="C338" i="154"/>
  <c r="D338" i="154" s="1"/>
  <c r="N338" i="154" s="1"/>
  <c r="I337" i="154"/>
  <c r="J337" i="154" s="1"/>
  <c r="O337" i="154" s="1"/>
  <c r="C337" i="154"/>
  <c r="D337" i="154" s="1"/>
  <c r="N337" i="154" s="1"/>
  <c r="I336" i="154"/>
  <c r="J336" i="154" s="1"/>
  <c r="O336" i="154" s="1"/>
  <c r="C336" i="154"/>
  <c r="D336" i="154" s="1"/>
  <c r="N336" i="154" s="1"/>
  <c r="I335" i="154"/>
  <c r="J335" i="154" s="1"/>
  <c r="O335" i="154" s="1"/>
  <c r="C335" i="154"/>
  <c r="D335" i="154" s="1"/>
  <c r="N335" i="154" s="1"/>
  <c r="I334" i="154"/>
  <c r="J334" i="154" s="1"/>
  <c r="O334" i="154" s="1"/>
  <c r="C334" i="154"/>
  <c r="D334" i="154" s="1"/>
  <c r="N334" i="154" s="1"/>
  <c r="I333" i="154"/>
  <c r="J333" i="154" s="1"/>
  <c r="O333" i="154" s="1"/>
  <c r="C333" i="154"/>
  <c r="D333" i="154" s="1"/>
  <c r="N333" i="154" s="1"/>
  <c r="I332" i="154"/>
  <c r="J332" i="154" s="1"/>
  <c r="O332" i="154" s="1"/>
  <c r="C332" i="154"/>
  <c r="D332" i="154" s="1"/>
  <c r="N332" i="154" s="1"/>
  <c r="I331" i="154"/>
  <c r="J331" i="154" s="1"/>
  <c r="O331" i="154" s="1"/>
  <c r="C331" i="154"/>
  <c r="D331" i="154" s="1"/>
  <c r="N331" i="154" s="1"/>
  <c r="I330" i="154"/>
  <c r="J330" i="154" s="1"/>
  <c r="O330" i="154" s="1"/>
  <c r="C330" i="154"/>
  <c r="D330" i="154" s="1"/>
  <c r="N330" i="154" s="1"/>
  <c r="I329" i="154"/>
  <c r="J329" i="154" s="1"/>
  <c r="O329" i="154" s="1"/>
  <c r="C329" i="154"/>
  <c r="D329" i="154" s="1"/>
  <c r="N329" i="154" s="1"/>
  <c r="I328" i="154"/>
  <c r="J328" i="154" s="1"/>
  <c r="O328" i="154" s="1"/>
  <c r="C328" i="154"/>
  <c r="D328" i="154" s="1"/>
  <c r="N328" i="154" s="1"/>
  <c r="I327" i="154"/>
  <c r="J327" i="154" s="1"/>
  <c r="O327" i="154" s="1"/>
  <c r="C327" i="154"/>
  <c r="D327" i="154" s="1"/>
  <c r="N327" i="154" s="1"/>
  <c r="I326" i="154"/>
  <c r="J326" i="154" s="1"/>
  <c r="O326" i="154" s="1"/>
  <c r="C326" i="154"/>
  <c r="D326" i="154" s="1"/>
  <c r="N326" i="154" s="1"/>
  <c r="I325" i="154"/>
  <c r="J325" i="154" s="1"/>
  <c r="C325" i="154"/>
  <c r="H316" i="154"/>
  <c r="L304" i="154"/>
  <c r="M304" i="154" s="1"/>
  <c r="J304" i="154"/>
  <c r="O304" i="154" s="1"/>
  <c r="I304" i="154"/>
  <c r="G304" i="154"/>
  <c r="F304" i="154"/>
  <c r="D304" i="154"/>
  <c r="N304" i="154" s="1"/>
  <c r="C304" i="154"/>
  <c r="M303" i="154"/>
  <c r="L303" i="154"/>
  <c r="J303" i="154"/>
  <c r="O303" i="154" s="1"/>
  <c r="I303" i="154"/>
  <c r="G303" i="154"/>
  <c r="F303" i="154"/>
  <c r="C303" i="154"/>
  <c r="D303" i="154" s="1"/>
  <c r="M302" i="154"/>
  <c r="L302" i="154"/>
  <c r="J302" i="154"/>
  <c r="O302" i="154" s="1"/>
  <c r="I302" i="154"/>
  <c r="F302" i="154"/>
  <c r="G302" i="154" s="1"/>
  <c r="D302" i="154"/>
  <c r="N302" i="154" s="1"/>
  <c r="C302" i="154"/>
  <c r="M301" i="154"/>
  <c r="L301" i="154"/>
  <c r="I301" i="154"/>
  <c r="J301" i="154" s="1"/>
  <c r="O301" i="154" s="1"/>
  <c r="G301" i="154"/>
  <c r="F301" i="154"/>
  <c r="D301" i="154"/>
  <c r="N301" i="154" s="1"/>
  <c r="C301" i="154"/>
  <c r="L300" i="154"/>
  <c r="M300" i="154" s="1"/>
  <c r="J300" i="154"/>
  <c r="O300" i="154" s="1"/>
  <c r="I300" i="154"/>
  <c r="G300" i="154"/>
  <c r="F300" i="154"/>
  <c r="D300" i="154"/>
  <c r="N300" i="154" s="1"/>
  <c r="C300" i="154"/>
  <c r="M299" i="154"/>
  <c r="L299" i="154"/>
  <c r="J299" i="154"/>
  <c r="O299" i="154" s="1"/>
  <c r="I299" i="154"/>
  <c r="G299" i="154"/>
  <c r="F299" i="154"/>
  <c r="C299" i="154"/>
  <c r="D299" i="154" s="1"/>
  <c r="N299" i="154" s="1"/>
  <c r="M298" i="154"/>
  <c r="L298" i="154"/>
  <c r="J298" i="154"/>
  <c r="O298" i="154" s="1"/>
  <c r="I298" i="154"/>
  <c r="F298" i="154"/>
  <c r="G298" i="154" s="1"/>
  <c r="D298" i="154"/>
  <c r="N298" i="154" s="1"/>
  <c r="C298" i="154"/>
  <c r="M297" i="154"/>
  <c r="L297" i="154"/>
  <c r="I297" i="154"/>
  <c r="J297" i="154" s="1"/>
  <c r="O297" i="154" s="1"/>
  <c r="G297" i="154"/>
  <c r="F297" i="154"/>
  <c r="D297" i="154"/>
  <c r="N297" i="154" s="1"/>
  <c r="C297" i="154"/>
  <c r="L296" i="154"/>
  <c r="M296" i="154" s="1"/>
  <c r="J296" i="154"/>
  <c r="O296" i="154" s="1"/>
  <c r="I296" i="154"/>
  <c r="G296" i="154"/>
  <c r="F296" i="154"/>
  <c r="D296" i="154"/>
  <c r="N296" i="154" s="1"/>
  <c r="C296" i="154"/>
  <c r="M295" i="154"/>
  <c r="L295" i="154"/>
  <c r="J295" i="154"/>
  <c r="O295" i="154" s="1"/>
  <c r="I295" i="154"/>
  <c r="G295" i="154"/>
  <c r="F295" i="154"/>
  <c r="C295" i="154"/>
  <c r="D295" i="154" s="1"/>
  <c r="N295" i="154" s="1"/>
  <c r="O294" i="154"/>
  <c r="M294" i="154"/>
  <c r="L294" i="154"/>
  <c r="J294" i="154"/>
  <c r="I294" i="154"/>
  <c r="F294" i="154"/>
  <c r="G294" i="154" s="1"/>
  <c r="D294" i="154"/>
  <c r="C294" i="154"/>
  <c r="O293" i="154"/>
  <c r="M293" i="154"/>
  <c r="L293" i="154"/>
  <c r="I293" i="154"/>
  <c r="J293" i="154" s="1"/>
  <c r="G293" i="154"/>
  <c r="F293" i="154"/>
  <c r="D293" i="154"/>
  <c r="N293" i="154" s="1"/>
  <c r="C293" i="154"/>
  <c r="O292" i="154"/>
  <c r="L292" i="154"/>
  <c r="M292" i="154" s="1"/>
  <c r="J292" i="154"/>
  <c r="I292" i="154"/>
  <c r="G292" i="154"/>
  <c r="F292" i="154"/>
  <c r="D292" i="154"/>
  <c r="N292" i="154" s="1"/>
  <c r="C292" i="154"/>
  <c r="M291" i="154"/>
  <c r="L291" i="154"/>
  <c r="J291" i="154"/>
  <c r="I291" i="154"/>
  <c r="G291" i="154"/>
  <c r="F291" i="154"/>
  <c r="C291" i="154"/>
  <c r="D291" i="154" s="1"/>
  <c r="N291" i="154" s="1"/>
  <c r="M290" i="154"/>
  <c r="O290" i="154" s="1"/>
  <c r="L290" i="154"/>
  <c r="J290" i="154"/>
  <c r="I290" i="154"/>
  <c r="F290" i="154"/>
  <c r="G290" i="154" s="1"/>
  <c r="D290" i="154"/>
  <c r="N290" i="154" s="1"/>
  <c r="C290" i="154"/>
  <c r="M289" i="154"/>
  <c r="O289" i="154" s="1"/>
  <c r="L289" i="154"/>
  <c r="I289" i="154"/>
  <c r="J289" i="154" s="1"/>
  <c r="G289" i="154"/>
  <c r="F289" i="154"/>
  <c r="D289" i="154"/>
  <c r="N289" i="154" s="1"/>
  <c r="C289" i="154"/>
  <c r="L288" i="154"/>
  <c r="M288" i="154" s="1"/>
  <c r="O288" i="154" s="1"/>
  <c r="J288" i="154"/>
  <c r="I288" i="154"/>
  <c r="G288" i="154"/>
  <c r="F288" i="154"/>
  <c r="D288" i="154"/>
  <c r="N288" i="154" s="1"/>
  <c r="C288" i="154"/>
  <c r="M287" i="154"/>
  <c r="L287" i="154"/>
  <c r="J287" i="154"/>
  <c r="I287" i="154"/>
  <c r="G287" i="154"/>
  <c r="F287" i="154"/>
  <c r="C287" i="154"/>
  <c r="D287" i="154" s="1"/>
  <c r="N287" i="154" s="1"/>
  <c r="M286" i="154"/>
  <c r="O286" i="154" s="1"/>
  <c r="L286" i="154"/>
  <c r="J286" i="154"/>
  <c r="I286" i="154"/>
  <c r="F286" i="154"/>
  <c r="G286" i="154" s="1"/>
  <c r="D286" i="154"/>
  <c r="C286" i="154"/>
  <c r="M285" i="154"/>
  <c r="O285" i="154" s="1"/>
  <c r="L285" i="154"/>
  <c r="I285" i="154"/>
  <c r="J285" i="154" s="1"/>
  <c r="G285" i="154"/>
  <c r="F285" i="154"/>
  <c r="D285" i="154"/>
  <c r="N285" i="154" s="1"/>
  <c r="C285" i="154"/>
  <c r="L284" i="154"/>
  <c r="M284" i="154" s="1"/>
  <c r="J284" i="154"/>
  <c r="O284" i="154" s="1"/>
  <c r="I284" i="154"/>
  <c r="G284" i="154"/>
  <c r="F284" i="154"/>
  <c r="D284" i="154"/>
  <c r="N284" i="154" s="1"/>
  <c r="C284" i="154"/>
  <c r="M283" i="154"/>
  <c r="L283" i="154"/>
  <c r="J283" i="154"/>
  <c r="O283" i="154" s="1"/>
  <c r="I283" i="154"/>
  <c r="G283" i="154"/>
  <c r="F283" i="154"/>
  <c r="C283" i="154"/>
  <c r="D283" i="154" s="1"/>
  <c r="N283" i="154" s="1"/>
  <c r="M282" i="154"/>
  <c r="L282" i="154"/>
  <c r="J282" i="154"/>
  <c r="O282" i="154" s="1"/>
  <c r="I282" i="154"/>
  <c r="F282" i="154"/>
  <c r="G282" i="154" s="1"/>
  <c r="D282" i="154"/>
  <c r="N282" i="154" s="1"/>
  <c r="C282" i="154"/>
  <c r="M281" i="154"/>
  <c r="L281" i="154"/>
  <c r="L305" i="154" s="1"/>
  <c r="I281" i="154"/>
  <c r="J281" i="154" s="1"/>
  <c r="G281" i="154"/>
  <c r="G305" i="154" s="1"/>
  <c r="F281" i="154"/>
  <c r="F305" i="154" s="1"/>
  <c r="D281" i="154"/>
  <c r="C281" i="154"/>
  <c r="C305" i="154" s="1"/>
  <c r="H272" i="154"/>
  <c r="F261" i="154"/>
  <c r="L260" i="154"/>
  <c r="M260" i="154" s="1"/>
  <c r="I260" i="154"/>
  <c r="J260" i="154" s="1"/>
  <c r="O260" i="154" s="1"/>
  <c r="G260" i="154"/>
  <c r="F260" i="154"/>
  <c r="C260" i="154"/>
  <c r="D260" i="154" s="1"/>
  <c r="N260" i="154" s="1"/>
  <c r="N259" i="154"/>
  <c r="L259" i="154"/>
  <c r="M259" i="154" s="1"/>
  <c r="J259" i="154"/>
  <c r="I259" i="154"/>
  <c r="F259" i="154"/>
  <c r="G259" i="154" s="1"/>
  <c r="C259" i="154"/>
  <c r="D259" i="154" s="1"/>
  <c r="N258" i="154"/>
  <c r="M258" i="154"/>
  <c r="L258" i="154"/>
  <c r="I258" i="154"/>
  <c r="J258" i="154" s="1"/>
  <c r="O258" i="154" s="1"/>
  <c r="F258" i="154"/>
  <c r="G258" i="154" s="1"/>
  <c r="C258" i="154"/>
  <c r="D258" i="154" s="1"/>
  <c r="O257" i="154"/>
  <c r="L257" i="154"/>
  <c r="M257" i="154" s="1"/>
  <c r="I257" i="154"/>
  <c r="J257" i="154" s="1"/>
  <c r="F257" i="154"/>
  <c r="G257" i="154" s="1"/>
  <c r="D257" i="154"/>
  <c r="N257" i="154" s="1"/>
  <c r="C257" i="154"/>
  <c r="L256" i="154"/>
  <c r="M256" i="154" s="1"/>
  <c r="I256" i="154"/>
  <c r="J256" i="154" s="1"/>
  <c r="O256" i="154" s="1"/>
  <c r="G256" i="154"/>
  <c r="F256" i="154"/>
  <c r="C256" i="154"/>
  <c r="D256" i="154" s="1"/>
  <c r="N256" i="154" s="1"/>
  <c r="N255" i="154"/>
  <c r="L255" i="154"/>
  <c r="M255" i="154" s="1"/>
  <c r="J255" i="154"/>
  <c r="I255" i="154"/>
  <c r="F255" i="154"/>
  <c r="G255" i="154" s="1"/>
  <c r="C255" i="154"/>
  <c r="D255" i="154" s="1"/>
  <c r="N254" i="154"/>
  <c r="M254" i="154"/>
  <c r="L254" i="154"/>
  <c r="I254" i="154"/>
  <c r="J254" i="154" s="1"/>
  <c r="O254" i="154" s="1"/>
  <c r="F254" i="154"/>
  <c r="G254" i="154" s="1"/>
  <c r="C254" i="154"/>
  <c r="D254" i="154" s="1"/>
  <c r="O253" i="154"/>
  <c r="L253" i="154"/>
  <c r="M253" i="154" s="1"/>
  <c r="I253" i="154"/>
  <c r="J253" i="154" s="1"/>
  <c r="F253" i="154"/>
  <c r="G253" i="154" s="1"/>
  <c r="D253" i="154"/>
  <c r="N253" i="154" s="1"/>
  <c r="C253" i="154"/>
  <c r="L252" i="154"/>
  <c r="M252" i="154" s="1"/>
  <c r="I252" i="154"/>
  <c r="J252" i="154" s="1"/>
  <c r="O252" i="154" s="1"/>
  <c r="G252" i="154"/>
  <c r="F252" i="154"/>
  <c r="C252" i="154"/>
  <c r="D252" i="154" s="1"/>
  <c r="N252" i="154" s="1"/>
  <c r="N251" i="154"/>
  <c r="L251" i="154"/>
  <c r="M251" i="154" s="1"/>
  <c r="J251" i="154"/>
  <c r="I251" i="154"/>
  <c r="F251" i="154"/>
  <c r="G251" i="154" s="1"/>
  <c r="C251" i="154"/>
  <c r="D251" i="154" s="1"/>
  <c r="N250" i="154"/>
  <c r="M250" i="154"/>
  <c r="L250" i="154"/>
  <c r="I250" i="154"/>
  <c r="J250" i="154" s="1"/>
  <c r="O250" i="154" s="1"/>
  <c r="F250" i="154"/>
  <c r="G250" i="154" s="1"/>
  <c r="C250" i="154"/>
  <c r="D250" i="154" s="1"/>
  <c r="L249" i="154"/>
  <c r="M249" i="154" s="1"/>
  <c r="O249" i="154" s="1"/>
  <c r="I249" i="154"/>
  <c r="J249" i="154" s="1"/>
  <c r="F249" i="154"/>
  <c r="G249" i="154" s="1"/>
  <c r="D249" i="154"/>
  <c r="N249" i="154" s="1"/>
  <c r="C249" i="154"/>
  <c r="L248" i="154"/>
  <c r="M248" i="154" s="1"/>
  <c r="I248" i="154"/>
  <c r="J248" i="154" s="1"/>
  <c r="O248" i="154" s="1"/>
  <c r="G248" i="154"/>
  <c r="F248" i="154"/>
  <c r="C248" i="154"/>
  <c r="D248" i="154" s="1"/>
  <c r="N248" i="154" s="1"/>
  <c r="N247" i="154"/>
  <c r="L247" i="154"/>
  <c r="M247" i="154" s="1"/>
  <c r="J247" i="154"/>
  <c r="I247" i="154"/>
  <c r="F247" i="154"/>
  <c r="G247" i="154" s="1"/>
  <c r="C247" i="154"/>
  <c r="D247" i="154" s="1"/>
  <c r="N246" i="154"/>
  <c r="M246" i="154"/>
  <c r="L246" i="154"/>
  <c r="I246" i="154"/>
  <c r="J246" i="154" s="1"/>
  <c r="O246" i="154" s="1"/>
  <c r="F246" i="154"/>
  <c r="G246" i="154" s="1"/>
  <c r="C246" i="154"/>
  <c r="D246" i="154" s="1"/>
  <c r="L245" i="154"/>
  <c r="M245" i="154" s="1"/>
  <c r="O245" i="154" s="1"/>
  <c r="I245" i="154"/>
  <c r="J245" i="154" s="1"/>
  <c r="F245" i="154"/>
  <c r="G245" i="154" s="1"/>
  <c r="D245" i="154"/>
  <c r="N245" i="154" s="1"/>
  <c r="C245" i="154"/>
  <c r="L244" i="154"/>
  <c r="M244" i="154" s="1"/>
  <c r="I244" i="154"/>
  <c r="J244" i="154" s="1"/>
  <c r="O244" i="154" s="1"/>
  <c r="G244" i="154"/>
  <c r="F244" i="154"/>
  <c r="C244" i="154"/>
  <c r="D244" i="154" s="1"/>
  <c r="N244" i="154" s="1"/>
  <c r="N243" i="154"/>
  <c r="L243" i="154"/>
  <c r="M243" i="154" s="1"/>
  <c r="J243" i="154"/>
  <c r="I243" i="154"/>
  <c r="F243" i="154"/>
  <c r="G243" i="154" s="1"/>
  <c r="C243" i="154"/>
  <c r="D243" i="154" s="1"/>
  <c r="N242" i="154"/>
  <c r="M242" i="154"/>
  <c r="L242" i="154"/>
  <c r="I242" i="154"/>
  <c r="J242" i="154" s="1"/>
  <c r="O242" i="154" s="1"/>
  <c r="F242" i="154"/>
  <c r="G242" i="154" s="1"/>
  <c r="C242" i="154"/>
  <c r="D242" i="154" s="1"/>
  <c r="L241" i="154"/>
  <c r="M241" i="154" s="1"/>
  <c r="O241" i="154" s="1"/>
  <c r="I241" i="154"/>
  <c r="J241" i="154" s="1"/>
  <c r="F241" i="154"/>
  <c r="G241" i="154" s="1"/>
  <c r="D241" i="154"/>
  <c r="N241" i="154" s="1"/>
  <c r="C241" i="154"/>
  <c r="L240" i="154"/>
  <c r="M240" i="154" s="1"/>
  <c r="I240" i="154"/>
  <c r="J240" i="154" s="1"/>
  <c r="O240" i="154" s="1"/>
  <c r="G240" i="154"/>
  <c r="F240" i="154"/>
  <c r="C240" i="154"/>
  <c r="D240" i="154" s="1"/>
  <c r="N240" i="154" s="1"/>
  <c r="L239" i="154"/>
  <c r="M239" i="154" s="1"/>
  <c r="J239" i="154"/>
  <c r="I239" i="154"/>
  <c r="F239" i="154"/>
  <c r="G239" i="154" s="1"/>
  <c r="C239" i="154"/>
  <c r="D239" i="154" s="1"/>
  <c r="N239" i="154" s="1"/>
  <c r="M238" i="154"/>
  <c r="L238" i="154"/>
  <c r="I238" i="154"/>
  <c r="F238" i="154"/>
  <c r="G238" i="154" s="1"/>
  <c r="N238" i="154" s="1"/>
  <c r="C238" i="154"/>
  <c r="D238" i="154" s="1"/>
  <c r="L237" i="154"/>
  <c r="M237" i="154" s="1"/>
  <c r="I237" i="154"/>
  <c r="J237" i="154" s="1"/>
  <c r="F237" i="154"/>
  <c r="G237" i="154" s="1"/>
  <c r="G261" i="154" s="1"/>
  <c r="D237" i="154"/>
  <c r="C237" i="154"/>
  <c r="C261" i="154" s="1"/>
  <c r="H228" i="154"/>
  <c r="M216" i="154"/>
  <c r="O216" i="154" s="1"/>
  <c r="L216" i="154"/>
  <c r="I216" i="154"/>
  <c r="J216" i="154" s="1"/>
  <c r="G216" i="154"/>
  <c r="F216" i="154"/>
  <c r="D216" i="154"/>
  <c r="C216" i="154"/>
  <c r="O215" i="154"/>
  <c r="N215" i="154"/>
  <c r="L215" i="154"/>
  <c r="M215" i="154" s="1"/>
  <c r="J215" i="154"/>
  <c r="I215" i="154"/>
  <c r="G215" i="154"/>
  <c r="F215" i="154"/>
  <c r="C215" i="154"/>
  <c r="D215" i="154" s="1"/>
  <c r="M214" i="154"/>
  <c r="L214" i="154"/>
  <c r="J214" i="154"/>
  <c r="I214" i="154"/>
  <c r="G214" i="154"/>
  <c r="F214" i="154"/>
  <c r="C214" i="154"/>
  <c r="D214" i="154" s="1"/>
  <c r="M213" i="154"/>
  <c r="L213" i="154"/>
  <c r="I213" i="154"/>
  <c r="J213" i="154" s="1"/>
  <c r="O213" i="154" s="1"/>
  <c r="F213" i="154"/>
  <c r="G213" i="154" s="1"/>
  <c r="D213" i="154"/>
  <c r="C213" i="154"/>
  <c r="M212" i="154"/>
  <c r="O212" i="154" s="1"/>
  <c r="L212" i="154"/>
  <c r="I212" i="154"/>
  <c r="J212" i="154" s="1"/>
  <c r="G212" i="154"/>
  <c r="F212" i="154"/>
  <c r="D212" i="154"/>
  <c r="C212" i="154"/>
  <c r="O211" i="154"/>
  <c r="N211" i="154"/>
  <c r="L211" i="154"/>
  <c r="M211" i="154" s="1"/>
  <c r="J211" i="154"/>
  <c r="I211" i="154"/>
  <c r="G211" i="154"/>
  <c r="F211" i="154"/>
  <c r="D211" i="154"/>
  <c r="C211" i="154"/>
  <c r="M210" i="154"/>
  <c r="L210" i="154"/>
  <c r="J210" i="154"/>
  <c r="I210" i="154"/>
  <c r="G210" i="154"/>
  <c r="F210" i="154"/>
  <c r="C210" i="154"/>
  <c r="D210" i="154" s="1"/>
  <c r="M209" i="154"/>
  <c r="L209" i="154"/>
  <c r="I209" i="154"/>
  <c r="J209" i="154" s="1"/>
  <c r="F209" i="154"/>
  <c r="G209" i="154" s="1"/>
  <c r="D209" i="154"/>
  <c r="C209" i="154"/>
  <c r="M208" i="154"/>
  <c r="O208" i="154" s="1"/>
  <c r="L208" i="154"/>
  <c r="I208" i="154"/>
  <c r="J208" i="154" s="1"/>
  <c r="G208" i="154"/>
  <c r="F208" i="154"/>
  <c r="D208" i="154"/>
  <c r="C208" i="154"/>
  <c r="O207" i="154"/>
  <c r="N207" i="154"/>
  <c r="L207" i="154"/>
  <c r="M207" i="154" s="1"/>
  <c r="J207" i="154"/>
  <c r="I207" i="154"/>
  <c r="G207" i="154"/>
  <c r="F207" i="154"/>
  <c r="D207" i="154"/>
  <c r="C207" i="154"/>
  <c r="M206" i="154"/>
  <c r="L206" i="154"/>
  <c r="J206" i="154"/>
  <c r="I206" i="154"/>
  <c r="G206" i="154"/>
  <c r="F206" i="154"/>
  <c r="C206" i="154"/>
  <c r="D206" i="154" s="1"/>
  <c r="M205" i="154"/>
  <c r="L205" i="154"/>
  <c r="I205" i="154"/>
  <c r="J205" i="154" s="1"/>
  <c r="F205" i="154"/>
  <c r="G205" i="154" s="1"/>
  <c r="D205" i="154"/>
  <c r="C205" i="154"/>
  <c r="M204" i="154"/>
  <c r="O204" i="154" s="1"/>
  <c r="L204" i="154"/>
  <c r="I204" i="154"/>
  <c r="J204" i="154" s="1"/>
  <c r="G204" i="154"/>
  <c r="F204" i="154"/>
  <c r="D204" i="154"/>
  <c r="C204" i="154"/>
  <c r="O203" i="154"/>
  <c r="N203" i="154"/>
  <c r="L203" i="154"/>
  <c r="M203" i="154" s="1"/>
  <c r="J203" i="154"/>
  <c r="I203" i="154"/>
  <c r="G203" i="154"/>
  <c r="F203" i="154"/>
  <c r="D203" i="154"/>
  <c r="C203" i="154"/>
  <c r="M202" i="154"/>
  <c r="L202" i="154"/>
  <c r="J202" i="154"/>
  <c r="I202" i="154"/>
  <c r="G202" i="154"/>
  <c r="F202" i="154"/>
  <c r="C202" i="154"/>
  <c r="D202" i="154" s="1"/>
  <c r="M201" i="154"/>
  <c r="L201" i="154"/>
  <c r="I201" i="154"/>
  <c r="J201" i="154" s="1"/>
  <c r="O201" i="154" s="1"/>
  <c r="F201" i="154"/>
  <c r="G201" i="154" s="1"/>
  <c r="D201" i="154"/>
  <c r="C201" i="154"/>
  <c r="M200" i="154"/>
  <c r="O200" i="154" s="1"/>
  <c r="L200" i="154"/>
  <c r="I200" i="154"/>
  <c r="J200" i="154" s="1"/>
  <c r="G200" i="154"/>
  <c r="F200" i="154"/>
  <c r="D200" i="154"/>
  <c r="C200" i="154"/>
  <c r="O199" i="154"/>
  <c r="N199" i="154"/>
  <c r="L199" i="154"/>
  <c r="M199" i="154" s="1"/>
  <c r="J199" i="154"/>
  <c r="I199" i="154"/>
  <c r="G199" i="154"/>
  <c r="F199" i="154"/>
  <c r="D199" i="154"/>
  <c r="C199" i="154"/>
  <c r="M198" i="154"/>
  <c r="L198" i="154"/>
  <c r="J198" i="154"/>
  <c r="I198" i="154"/>
  <c r="G198" i="154"/>
  <c r="F198" i="154"/>
  <c r="C198" i="154"/>
  <c r="D198" i="154" s="1"/>
  <c r="M197" i="154"/>
  <c r="L197" i="154"/>
  <c r="I197" i="154"/>
  <c r="J197" i="154" s="1"/>
  <c r="O197" i="154" s="1"/>
  <c r="F197" i="154"/>
  <c r="G197" i="154" s="1"/>
  <c r="D197" i="154"/>
  <c r="C197" i="154"/>
  <c r="M196" i="154"/>
  <c r="O196" i="154" s="1"/>
  <c r="L196" i="154"/>
  <c r="I196" i="154"/>
  <c r="J196" i="154" s="1"/>
  <c r="G196" i="154"/>
  <c r="F196" i="154"/>
  <c r="D196" i="154"/>
  <c r="C196" i="154"/>
  <c r="O195" i="154"/>
  <c r="N195" i="154"/>
  <c r="L195" i="154"/>
  <c r="M195" i="154" s="1"/>
  <c r="J195" i="154"/>
  <c r="I195" i="154"/>
  <c r="G195" i="154"/>
  <c r="F195" i="154"/>
  <c r="D195" i="154"/>
  <c r="C195" i="154"/>
  <c r="M194" i="154"/>
  <c r="L194" i="154"/>
  <c r="J194" i="154"/>
  <c r="I194" i="154"/>
  <c r="G194" i="154"/>
  <c r="F194" i="154"/>
  <c r="C194" i="154"/>
  <c r="D194" i="154" s="1"/>
  <c r="M193" i="154"/>
  <c r="L193" i="154"/>
  <c r="L217" i="154" s="1"/>
  <c r="I193" i="154"/>
  <c r="J193" i="154" s="1"/>
  <c r="F193" i="154"/>
  <c r="G193" i="154" s="1"/>
  <c r="G217" i="154" s="1"/>
  <c r="D193" i="154"/>
  <c r="D217" i="154" s="1"/>
  <c r="C193" i="154"/>
  <c r="C217" i="154" s="1"/>
  <c r="H184" i="154"/>
  <c r="L172" i="154"/>
  <c r="M172" i="154" s="1"/>
  <c r="J172" i="154"/>
  <c r="O172" i="154" s="1"/>
  <c r="I172" i="154"/>
  <c r="F172" i="154"/>
  <c r="G172" i="154" s="1"/>
  <c r="D172" i="154"/>
  <c r="N172" i="154" s="1"/>
  <c r="C172" i="154"/>
  <c r="M171" i="154"/>
  <c r="L171" i="154"/>
  <c r="I171" i="154"/>
  <c r="J171" i="154" s="1"/>
  <c r="O171" i="154" s="1"/>
  <c r="G171" i="154"/>
  <c r="F171" i="154"/>
  <c r="C171" i="154"/>
  <c r="D171" i="154" s="1"/>
  <c r="N171" i="154" s="1"/>
  <c r="O170" i="154"/>
  <c r="L170" i="154"/>
  <c r="M170" i="154" s="1"/>
  <c r="J170" i="154"/>
  <c r="I170" i="154"/>
  <c r="F170" i="154"/>
  <c r="G170" i="154" s="1"/>
  <c r="C170" i="154"/>
  <c r="D170" i="154" s="1"/>
  <c r="N170" i="154" s="1"/>
  <c r="M169" i="154"/>
  <c r="L169" i="154"/>
  <c r="I169" i="154"/>
  <c r="J169" i="154" s="1"/>
  <c r="O169" i="154" s="1"/>
  <c r="G169" i="154"/>
  <c r="N169" i="154" s="1"/>
  <c r="F169" i="154"/>
  <c r="C169" i="154"/>
  <c r="D169" i="154" s="1"/>
  <c r="L168" i="154"/>
  <c r="M168" i="154" s="1"/>
  <c r="I168" i="154"/>
  <c r="J168" i="154" s="1"/>
  <c r="O168" i="154" s="1"/>
  <c r="F168" i="154"/>
  <c r="G168" i="154" s="1"/>
  <c r="D168" i="154"/>
  <c r="N168" i="154" s="1"/>
  <c r="C168" i="154"/>
  <c r="L167" i="154"/>
  <c r="M167" i="154" s="1"/>
  <c r="I167" i="154"/>
  <c r="J167" i="154" s="1"/>
  <c r="G167" i="154"/>
  <c r="F167" i="154"/>
  <c r="D167" i="154"/>
  <c r="N167" i="154" s="1"/>
  <c r="C167" i="154"/>
  <c r="L166" i="154"/>
  <c r="M166" i="154" s="1"/>
  <c r="J166" i="154"/>
  <c r="O166" i="154" s="1"/>
  <c r="I166" i="154"/>
  <c r="F166" i="154"/>
  <c r="G166" i="154" s="1"/>
  <c r="C166" i="154"/>
  <c r="D166" i="154" s="1"/>
  <c r="N166" i="154" s="1"/>
  <c r="M165" i="154"/>
  <c r="L165" i="154"/>
  <c r="J165" i="154"/>
  <c r="I165" i="154"/>
  <c r="G165" i="154"/>
  <c r="N165" i="154" s="1"/>
  <c r="F165" i="154"/>
  <c r="C165" i="154"/>
  <c r="D165" i="154" s="1"/>
  <c r="M164" i="154"/>
  <c r="L164" i="154"/>
  <c r="J164" i="154"/>
  <c r="O164" i="154" s="1"/>
  <c r="I164" i="154"/>
  <c r="F164" i="154"/>
  <c r="G164" i="154" s="1"/>
  <c r="D164" i="154"/>
  <c r="C164" i="154"/>
  <c r="L163" i="154"/>
  <c r="M163" i="154" s="1"/>
  <c r="I163" i="154"/>
  <c r="J163" i="154" s="1"/>
  <c r="O163" i="154" s="1"/>
  <c r="G163" i="154"/>
  <c r="F163" i="154"/>
  <c r="C163" i="154"/>
  <c r="D163" i="154" s="1"/>
  <c r="O162" i="154"/>
  <c r="L162" i="154"/>
  <c r="M162" i="154" s="1"/>
  <c r="J162" i="154"/>
  <c r="I162" i="154"/>
  <c r="F162" i="154"/>
  <c r="G162" i="154" s="1"/>
  <c r="C162" i="154"/>
  <c r="D162" i="154" s="1"/>
  <c r="N162" i="154" s="1"/>
  <c r="M161" i="154"/>
  <c r="L161" i="154"/>
  <c r="J161" i="154"/>
  <c r="O161" i="154" s="1"/>
  <c r="I161" i="154"/>
  <c r="F161" i="154"/>
  <c r="G161" i="154" s="1"/>
  <c r="C161" i="154"/>
  <c r="D161" i="154" s="1"/>
  <c r="M160" i="154"/>
  <c r="L160" i="154"/>
  <c r="J160" i="154"/>
  <c r="O160" i="154" s="1"/>
  <c r="I160" i="154"/>
  <c r="F160" i="154"/>
  <c r="G160" i="154" s="1"/>
  <c r="D160" i="154"/>
  <c r="N160" i="154" s="1"/>
  <c r="C160" i="154"/>
  <c r="L159" i="154"/>
  <c r="M159" i="154" s="1"/>
  <c r="O159" i="154" s="1"/>
  <c r="I159" i="154"/>
  <c r="J159" i="154" s="1"/>
  <c r="G159" i="154"/>
  <c r="F159" i="154"/>
  <c r="D159" i="154"/>
  <c r="N159" i="154" s="1"/>
  <c r="C159" i="154"/>
  <c r="L158" i="154"/>
  <c r="M158" i="154" s="1"/>
  <c r="I158" i="154"/>
  <c r="J158" i="154" s="1"/>
  <c r="F158" i="154"/>
  <c r="G158" i="154" s="1"/>
  <c r="C158" i="154"/>
  <c r="D158" i="154" s="1"/>
  <c r="N158" i="154" s="1"/>
  <c r="L157" i="154"/>
  <c r="M157" i="154" s="1"/>
  <c r="I157" i="154"/>
  <c r="J157" i="154" s="1"/>
  <c r="F157" i="154"/>
  <c r="G157" i="154" s="1"/>
  <c r="C157" i="154"/>
  <c r="D157" i="154" s="1"/>
  <c r="N157" i="154" s="1"/>
  <c r="L156" i="154"/>
  <c r="M156" i="154" s="1"/>
  <c r="I156" i="154"/>
  <c r="J156" i="154" s="1"/>
  <c r="F156" i="154"/>
  <c r="G156" i="154" s="1"/>
  <c r="C156" i="154"/>
  <c r="D156" i="154" s="1"/>
  <c r="N156" i="154" s="1"/>
  <c r="L155" i="154"/>
  <c r="M155" i="154" s="1"/>
  <c r="I155" i="154"/>
  <c r="J155" i="154" s="1"/>
  <c r="F155" i="154"/>
  <c r="G155" i="154" s="1"/>
  <c r="C155" i="154"/>
  <c r="D155" i="154" s="1"/>
  <c r="N155" i="154" s="1"/>
  <c r="L154" i="154"/>
  <c r="M154" i="154" s="1"/>
  <c r="I154" i="154"/>
  <c r="J154" i="154" s="1"/>
  <c r="F154" i="154"/>
  <c r="G154" i="154" s="1"/>
  <c r="C154" i="154"/>
  <c r="D154" i="154" s="1"/>
  <c r="N154" i="154" s="1"/>
  <c r="L153" i="154"/>
  <c r="M153" i="154" s="1"/>
  <c r="I153" i="154"/>
  <c r="J153" i="154" s="1"/>
  <c r="O153" i="154" s="1"/>
  <c r="F153" i="154"/>
  <c r="G153" i="154" s="1"/>
  <c r="C153" i="154"/>
  <c r="D153" i="154" s="1"/>
  <c r="N153" i="154" s="1"/>
  <c r="L152" i="154"/>
  <c r="M152" i="154" s="1"/>
  <c r="I152" i="154"/>
  <c r="J152" i="154" s="1"/>
  <c r="O152" i="154" s="1"/>
  <c r="F152" i="154"/>
  <c r="G152" i="154" s="1"/>
  <c r="C152" i="154"/>
  <c r="D152" i="154" s="1"/>
  <c r="L151" i="154"/>
  <c r="M151" i="154" s="1"/>
  <c r="I151" i="154"/>
  <c r="J151" i="154" s="1"/>
  <c r="O151" i="154" s="1"/>
  <c r="F151" i="154"/>
  <c r="G151" i="154" s="1"/>
  <c r="C151" i="154"/>
  <c r="D151" i="154" s="1"/>
  <c r="L150" i="154"/>
  <c r="M150" i="154" s="1"/>
  <c r="I150" i="154"/>
  <c r="J150" i="154" s="1"/>
  <c r="O150" i="154" s="1"/>
  <c r="F150" i="154"/>
  <c r="G150" i="154" s="1"/>
  <c r="C150" i="154"/>
  <c r="D150" i="154" s="1"/>
  <c r="L149" i="154"/>
  <c r="M149" i="154" s="1"/>
  <c r="I149" i="154"/>
  <c r="I173" i="154" s="1"/>
  <c r="F149" i="154"/>
  <c r="C149" i="154"/>
  <c r="H140" i="154"/>
  <c r="M128" i="154"/>
  <c r="L128" i="154"/>
  <c r="J128" i="154"/>
  <c r="O128" i="154" s="1"/>
  <c r="I128" i="154"/>
  <c r="F128" i="154"/>
  <c r="G128" i="154" s="1"/>
  <c r="D128" i="154"/>
  <c r="C128" i="154"/>
  <c r="M127" i="154"/>
  <c r="L127" i="154"/>
  <c r="I127" i="154"/>
  <c r="J127" i="154" s="1"/>
  <c r="G127" i="154"/>
  <c r="F127" i="154"/>
  <c r="D127" i="154"/>
  <c r="N127" i="154" s="1"/>
  <c r="C127" i="154"/>
  <c r="L126" i="154"/>
  <c r="M126" i="154" s="1"/>
  <c r="O126" i="154" s="1"/>
  <c r="J126" i="154"/>
  <c r="I126" i="154"/>
  <c r="G126" i="154"/>
  <c r="F126" i="154"/>
  <c r="D126" i="154"/>
  <c r="N126" i="154" s="1"/>
  <c r="C126" i="154"/>
  <c r="M125" i="154"/>
  <c r="L125" i="154"/>
  <c r="J125" i="154"/>
  <c r="O125" i="154" s="1"/>
  <c r="I125" i="154"/>
  <c r="G125" i="154"/>
  <c r="F125" i="154"/>
  <c r="C125" i="154"/>
  <c r="D125" i="154" s="1"/>
  <c r="N125" i="154" s="1"/>
  <c r="M124" i="154"/>
  <c r="L124" i="154"/>
  <c r="J124" i="154"/>
  <c r="O124" i="154" s="1"/>
  <c r="I124" i="154"/>
  <c r="F124" i="154"/>
  <c r="G124" i="154" s="1"/>
  <c r="D124" i="154"/>
  <c r="N124" i="154" s="1"/>
  <c r="C124" i="154"/>
  <c r="M123" i="154"/>
  <c r="L123" i="154"/>
  <c r="I123" i="154"/>
  <c r="J123" i="154" s="1"/>
  <c r="G123" i="154"/>
  <c r="F123" i="154"/>
  <c r="D123" i="154"/>
  <c r="N123" i="154" s="1"/>
  <c r="C123" i="154"/>
  <c r="O122" i="154"/>
  <c r="L122" i="154"/>
  <c r="M122" i="154" s="1"/>
  <c r="J122" i="154"/>
  <c r="I122" i="154"/>
  <c r="G122" i="154"/>
  <c r="F122" i="154"/>
  <c r="D122" i="154"/>
  <c r="N122" i="154" s="1"/>
  <c r="C122" i="154"/>
  <c r="M121" i="154"/>
  <c r="L121" i="154"/>
  <c r="J121" i="154"/>
  <c r="O121" i="154" s="1"/>
  <c r="I121" i="154"/>
  <c r="G121" i="154"/>
  <c r="F121" i="154"/>
  <c r="C121" i="154"/>
  <c r="D121" i="154" s="1"/>
  <c r="M120" i="154"/>
  <c r="L120" i="154"/>
  <c r="J120" i="154"/>
  <c r="O120" i="154" s="1"/>
  <c r="I120" i="154"/>
  <c r="F120" i="154"/>
  <c r="G120" i="154" s="1"/>
  <c r="D120" i="154"/>
  <c r="N120" i="154" s="1"/>
  <c r="C120" i="154"/>
  <c r="M119" i="154"/>
  <c r="L119" i="154"/>
  <c r="I119" i="154"/>
  <c r="J119" i="154" s="1"/>
  <c r="O119" i="154" s="1"/>
  <c r="G119" i="154"/>
  <c r="F119" i="154"/>
  <c r="D119" i="154"/>
  <c r="C119" i="154"/>
  <c r="L118" i="154"/>
  <c r="M118" i="154" s="1"/>
  <c r="J118" i="154"/>
  <c r="O118" i="154" s="1"/>
  <c r="I118" i="154"/>
  <c r="G118" i="154"/>
  <c r="F118" i="154"/>
  <c r="D118" i="154"/>
  <c r="N118" i="154" s="1"/>
  <c r="C118" i="154"/>
  <c r="M117" i="154"/>
  <c r="L117" i="154"/>
  <c r="J117" i="154"/>
  <c r="O117" i="154" s="1"/>
  <c r="I117" i="154"/>
  <c r="G117" i="154"/>
  <c r="F117" i="154"/>
  <c r="C117" i="154"/>
  <c r="D117" i="154" s="1"/>
  <c r="O116" i="154"/>
  <c r="M116" i="154"/>
  <c r="L116" i="154"/>
  <c r="J116" i="154"/>
  <c r="I116" i="154"/>
  <c r="F116" i="154"/>
  <c r="G116" i="154" s="1"/>
  <c r="D116" i="154"/>
  <c r="C116" i="154"/>
  <c r="M115" i="154"/>
  <c r="L115" i="154"/>
  <c r="I115" i="154"/>
  <c r="J115" i="154" s="1"/>
  <c r="G115" i="154"/>
  <c r="F115" i="154"/>
  <c r="D115" i="154"/>
  <c r="N115" i="154" s="1"/>
  <c r="C115" i="154"/>
  <c r="L114" i="154"/>
  <c r="M114" i="154" s="1"/>
  <c r="J114" i="154"/>
  <c r="O114" i="154" s="1"/>
  <c r="I114" i="154"/>
  <c r="G114" i="154"/>
  <c r="F114" i="154"/>
  <c r="D114" i="154"/>
  <c r="N114" i="154" s="1"/>
  <c r="C114" i="154"/>
  <c r="M113" i="154"/>
  <c r="L113" i="154"/>
  <c r="J113" i="154"/>
  <c r="I113" i="154"/>
  <c r="G113" i="154"/>
  <c r="F113" i="154"/>
  <c r="C113" i="154"/>
  <c r="D113" i="154" s="1"/>
  <c r="N113" i="154" s="1"/>
  <c r="M112" i="154"/>
  <c r="L112" i="154"/>
  <c r="J112" i="154"/>
  <c r="O112" i="154" s="1"/>
  <c r="I112" i="154"/>
  <c r="F112" i="154"/>
  <c r="G112" i="154" s="1"/>
  <c r="D112" i="154"/>
  <c r="N112" i="154" s="1"/>
  <c r="C112" i="154"/>
  <c r="M111" i="154"/>
  <c r="L111" i="154"/>
  <c r="I111" i="154"/>
  <c r="J111" i="154" s="1"/>
  <c r="O111" i="154" s="1"/>
  <c r="G111" i="154"/>
  <c r="F111" i="154"/>
  <c r="D111" i="154"/>
  <c r="N111" i="154" s="1"/>
  <c r="C111" i="154"/>
  <c r="O110" i="154"/>
  <c r="L110" i="154"/>
  <c r="M110" i="154" s="1"/>
  <c r="J110" i="154"/>
  <c r="I110" i="154"/>
  <c r="G110" i="154"/>
  <c r="F110" i="154"/>
  <c r="D110" i="154"/>
  <c r="N110" i="154" s="1"/>
  <c r="C110" i="154"/>
  <c r="M109" i="154"/>
  <c r="L109" i="154"/>
  <c r="J109" i="154"/>
  <c r="I109" i="154"/>
  <c r="G109" i="154"/>
  <c r="F109" i="154"/>
  <c r="C109" i="154"/>
  <c r="D109" i="154" s="1"/>
  <c r="N109" i="154" s="1"/>
  <c r="O108" i="154"/>
  <c r="M108" i="154"/>
  <c r="L108" i="154"/>
  <c r="J108" i="154"/>
  <c r="I108" i="154"/>
  <c r="F108" i="154"/>
  <c r="G108" i="154" s="1"/>
  <c r="D108" i="154"/>
  <c r="C108" i="154"/>
  <c r="M107" i="154"/>
  <c r="L107" i="154"/>
  <c r="I107" i="154"/>
  <c r="J107" i="154" s="1"/>
  <c r="G107" i="154"/>
  <c r="F107" i="154"/>
  <c r="D107" i="154"/>
  <c r="N107" i="154" s="1"/>
  <c r="C107" i="154"/>
  <c r="L106" i="154"/>
  <c r="M106" i="154" s="1"/>
  <c r="J106" i="154"/>
  <c r="O106" i="154" s="1"/>
  <c r="I106" i="154"/>
  <c r="G106" i="154"/>
  <c r="F106" i="154"/>
  <c r="D106" i="154"/>
  <c r="N106" i="154" s="1"/>
  <c r="C106" i="154"/>
  <c r="M105" i="154"/>
  <c r="L105" i="154"/>
  <c r="L129" i="154" s="1"/>
  <c r="J105" i="154"/>
  <c r="I105" i="154"/>
  <c r="I129" i="154" s="1"/>
  <c r="G105" i="154"/>
  <c r="G129" i="154" s="1"/>
  <c r="F105" i="154"/>
  <c r="F129" i="154" s="1"/>
  <c r="C105" i="154"/>
  <c r="D105" i="154" s="1"/>
  <c r="H96" i="154"/>
  <c r="L84" i="154"/>
  <c r="M84" i="154" s="1"/>
  <c r="I84" i="154"/>
  <c r="J84" i="154" s="1"/>
  <c r="F84" i="154"/>
  <c r="G84" i="154" s="1"/>
  <c r="C84" i="154"/>
  <c r="D84" i="154" s="1"/>
  <c r="N84" i="154" s="1"/>
  <c r="L83" i="154"/>
  <c r="M83" i="154" s="1"/>
  <c r="I83" i="154"/>
  <c r="J83" i="154" s="1"/>
  <c r="F83" i="154"/>
  <c r="G83" i="154" s="1"/>
  <c r="C83" i="154"/>
  <c r="D83" i="154" s="1"/>
  <c r="N83" i="154" s="1"/>
  <c r="L82" i="154"/>
  <c r="M82" i="154" s="1"/>
  <c r="I82" i="154"/>
  <c r="J82" i="154" s="1"/>
  <c r="F82" i="154"/>
  <c r="G82" i="154" s="1"/>
  <c r="C82" i="154"/>
  <c r="D82" i="154" s="1"/>
  <c r="N82" i="154" s="1"/>
  <c r="N81" i="154"/>
  <c r="L81" i="154"/>
  <c r="M81" i="154" s="1"/>
  <c r="I81" i="154"/>
  <c r="J81" i="154" s="1"/>
  <c r="O81" i="154" s="1"/>
  <c r="F81" i="154"/>
  <c r="G81" i="154" s="1"/>
  <c r="C81" i="154"/>
  <c r="D81" i="154" s="1"/>
  <c r="L80" i="154"/>
  <c r="M80" i="154" s="1"/>
  <c r="I80" i="154"/>
  <c r="J80" i="154" s="1"/>
  <c r="O80" i="154" s="1"/>
  <c r="F80" i="154"/>
  <c r="G80" i="154" s="1"/>
  <c r="N80" i="154" s="1"/>
  <c r="C80" i="154"/>
  <c r="D80" i="154" s="1"/>
  <c r="L79" i="154"/>
  <c r="M79" i="154" s="1"/>
  <c r="I79" i="154"/>
  <c r="J79" i="154" s="1"/>
  <c r="O79" i="154" s="1"/>
  <c r="F79" i="154"/>
  <c r="G79" i="154" s="1"/>
  <c r="C79" i="154"/>
  <c r="D79" i="154" s="1"/>
  <c r="L78" i="154"/>
  <c r="M78" i="154" s="1"/>
  <c r="I78" i="154"/>
  <c r="J78" i="154" s="1"/>
  <c r="F78" i="154"/>
  <c r="G78" i="154" s="1"/>
  <c r="C78" i="154"/>
  <c r="D78" i="154" s="1"/>
  <c r="N78" i="154" s="1"/>
  <c r="L77" i="154"/>
  <c r="M77" i="154" s="1"/>
  <c r="I77" i="154"/>
  <c r="J77" i="154" s="1"/>
  <c r="F77" i="154"/>
  <c r="G77" i="154" s="1"/>
  <c r="C77" i="154"/>
  <c r="D77" i="154" s="1"/>
  <c r="N77" i="154" s="1"/>
  <c r="N76" i="154"/>
  <c r="L76" i="154"/>
  <c r="M76" i="154" s="1"/>
  <c r="I76" i="154"/>
  <c r="J76" i="154" s="1"/>
  <c r="O76" i="154" s="1"/>
  <c r="F76" i="154"/>
  <c r="G76" i="154" s="1"/>
  <c r="C76" i="154"/>
  <c r="D76" i="154" s="1"/>
  <c r="L75" i="154"/>
  <c r="M75" i="154" s="1"/>
  <c r="I75" i="154"/>
  <c r="J75" i="154" s="1"/>
  <c r="O75" i="154" s="1"/>
  <c r="F75" i="154"/>
  <c r="G75" i="154" s="1"/>
  <c r="C75" i="154"/>
  <c r="D75" i="154" s="1"/>
  <c r="L74" i="154"/>
  <c r="M74" i="154" s="1"/>
  <c r="I74" i="154"/>
  <c r="J74" i="154" s="1"/>
  <c r="O74" i="154" s="1"/>
  <c r="F74" i="154"/>
  <c r="G74" i="154" s="1"/>
  <c r="C74" i="154"/>
  <c r="D74" i="154" s="1"/>
  <c r="N74" i="154" s="1"/>
  <c r="L73" i="154"/>
  <c r="M73" i="154" s="1"/>
  <c r="I73" i="154"/>
  <c r="J73" i="154" s="1"/>
  <c r="F73" i="154"/>
  <c r="G73" i="154" s="1"/>
  <c r="C73" i="154"/>
  <c r="D73" i="154" s="1"/>
  <c r="N73" i="154" s="1"/>
  <c r="L72" i="154"/>
  <c r="M72" i="154" s="1"/>
  <c r="I72" i="154"/>
  <c r="J72" i="154" s="1"/>
  <c r="F72" i="154"/>
  <c r="G72" i="154" s="1"/>
  <c r="C72" i="154"/>
  <c r="D72" i="154" s="1"/>
  <c r="N72" i="154" s="1"/>
  <c r="L71" i="154"/>
  <c r="M71" i="154" s="1"/>
  <c r="I71" i="154"/>
  <c r="J71" i="154" s="1"/>
  <c r="F71" i="154"/>
  <c r="G71" i="154" s="1"/>
  <c r="C71" i="154"/>
  <c r="D71" i="154" s="1"/>
  <c r="N71" i="154" s="1"/>
  <c r="L70" i="154"/>
  <c r="M70" i="154" s="1"/>
  <c r="I70" i="154"/>
  <c r="J70" i="154" s="1"/>
  <c r="O70" i="154" s="1"/>
  <c r="F70" i="154"/>
  <c r="G70" i="154" s="1"/>
  <c r="C70" i="154"/>
  <c r="D70" i="154" s="1"/>
  <c r="N70" i="154" s="1"/>
  <c r="L69" i="154"/>
  <c r="M69" i="154" s="1"/>
  <c r="I69" i="154"/>
  <c r="J69" i="154" s="1"/>
  <c r="O69" i="154" s="1"/>
  <c r="F69" i="154"/>
  <c r="G69" i="154" s="1"/>
  <c r="C69" i="154"/>
  <c r="D69" i="154" s="1"/>
  <c r="N69" i="154" s="1"/>
  <c r="L68" i="154"/>
  <c r="M68" i="154" s="1"/>
  <c r="I68" i="154"/>
  <c r="J68" i="154" s="1"/>
  <c r="F68" i="154"/>
  <c r="G68" i="154" s="1"/>
  <c r="C68" i="154"/>
  <c r="D68" i="154" s="1"/>
  <c r="N68" i="154" s="1"/>
  <c r="L67" i="154"/>
  <c r="M67" i="154" s="1"/>
  <c r="I67" i="154"/>
  <c r="J67" i="154" s="1"/>
  <c r="F67" i="154"/>
  <c r="G67" i="154" s="1"/>
  <c r="C67" i="154"/>
  <c r="D67" i="154" s="1"/>
  <c r="N67" i="154" s="1"/>
  <c r="N66" i="154"/>
  <c r="L66" i="154"/>
  <c r="M66" i="154" s="1"/>
  <c r="I66" i="154"/>
  <c r="J66" i="154" s="1"/>
  <c r="F66" i="154"/>
  <c r="G66" i="154" s="1"/>
  <c r="C66" i="154"/>
  <c r="D66" i="154" s="1"/>
  <c r="L65" i="154"/>
  <c r="M65" i="154" s="1"/>
  <c r="I65" i="154"/>
  <c r="J65" i="154" s="1"/>
  <c r="O65" i="154" s="1"/>
  <c r="F65" i="154"/>
  <c r="G65" i="154" s="1"/>
  <c r="C65" i="154"/>
  <c r="D65" i="154" s="1"/>
  <c r="N65" i="154" s="1"/>
  <c r="L64" i="154"/>
  <c r="M64" i="154" s="1"/>
  <c r="I64" i="154"/>
  <c r="J64" i="154" s="1"/>
  <c r="O64" i="154" s="1"/>
  <c r="F64" i="154"/>
  <c r="G64" i="154" s="1"/>
  <c r="C64" i="154"/>
  <c r="D64" i="154" s="1"/>
  <c r="N64" i="154" s="1"/>
  <c r="L63" i="154"/>
  <c r="M63" i="154" s="1"/>
  <c r="I63" i="154"/>
  <c r="J63" i="154" s="1"/>
  <c r="O63" i="154" s="1"/>
  <c r="F63" i="154"/>
  <c r="G63" i="154" s="1"/>
  <c r="C63" i="154"/>
  <c r="D63" i="154" s="1"/>
  <c r="L62" i="154"/>
  <c r="M62" i="154" s="1"/>
  <c r="I62" i="154"/>
  <c r="J62" i="154" s="1"/>
  <c r="F62" i="154"/>
  <c r="G62" i="154" s="1"/>
  <c r="C62" i="154"/>
  <c r="D62" i="154" s="1"/>
  <c r="N62" i="154" s="1"/>
  <c r="N61" i="154"/>
  <c r="L61" i="154"/>
  <c r="M61" i="154" s="1"/>
  <c r="I61" i="154"/>
  <c r="F61" i="154"/>
  <c r="G61" i="154" s="1"/>
  <c r="C61" i="154"/>
  <c r="D61" i="154" s="1"/>
  <c r="H52" i="154"/>
  <c r="M40" i="154"/>
  <c r="L40" i="154"/>
  <c r="J40" i="154"/>
  <c r="O40" i="154" s="1"/>
  <c r="I40" i="154"/>
  <c r="G40" i="154"/>
  <c r="F40" i="154"/>
  <c r="C40" i="154"/>
  <c r="D40" i="154" s="1"/>
  <c r="N40" i="154" s="1"/>
  <c r="M39" i="154"/>
  <c r="L39" i="154"/>
  <c r="J39" i="154"/>
  <c r="O39" i="154" s="1"/>
  <c r="I39" i="154"/>
  <c r="F39" i="154"/>
  <c r="G39" i="154" s="1"/>
  <c r="D39" i="154"/>
  <c r="N39" i="154" s="1"/>
  <c r="C39" i="154"/>
  <c r="O38" i="154"/>
  <c r="M38" i="154"/>
  <c r="L38" i="154"/>
  <c r="I38" i="154"/>
  <c r="J38" i="154" s="1"/>
  <c r="G38" i="154"/>
  <c r="F38" i="154"/>
  <c r="D38" i="154"/>
  <c r="N38" i="154" s="1"/>
  <c r="C38" i="154"/>
  <c r="O37" i="154"/>
  <c r="L37" i="154"/>
  <c r="M37" i="154" s="1"/>
  <c r="J37" i="154"/>
  <c r="I37" i="154"/>
  <c r="G37" i="154"/>
  <c r="F37" i="154"/>
  <c r="D37" i="154"/>
  <c r="N37" i="154" s="1"/>
  <c r="C37" i="154"/>
  <c r="M36" i="154"/>
  <c r="L36" i="154"/>
  <c r="J36" i="154"/>
  <c r="I36" i="154"/>
  <c r="G36" i="154"/>
  <c r="F36" i="154"/>
  <c r="C36" i="154"/>
  <c r="D36" i="154" s="1"/>
  <c r="N36" i="154" s="1"/>
  <c r="O35" i="154"/>
  <c r="M35" i="154"/>
  <c r="L35" i="154"/>
  <c r="J35" i="154"/>
  <c r="I35" i="154"/>
  <c r="F35" i="154"/>
  <c r="G35" i="154" s="1"/>
  <c r="D35" i="154"/>
  <c r="N35" i="154" s="1"/>
  <c r="C35" i="154"/>
  <c r="O34" i="154"/>
  <c r="M34" i="154"/>
  <c r="L34" i="154"/>
  <c r="I34" i="154"/>
  <c r="J34" i="154" s="1"/>
  <c r="G34" i="154"/>
  <c r="F34" i="154"/>
  <c r="D34" i="154"/>
  <c r="C34" i="154"/>
  <c r="O33" i="154"/>
  <c r="L33" i="154"/>
  <c r="M33" i="154" s="1"/>
  <c r="J33" i="154"/>
  <c r="I33" i="154"/>
  <c r="G33" i="154"/>
  <c r="F33" i="154"/>
  <c r="D33" i="154"/>
  <c r="C33" i="154"/>
  <c r="M32" i="154"/>
  <c r="L32" i="154"/>
  <c r="J32" i="154"/>
  <c r="I32" i="154"/>
  <c r="G32" i="154"/>
  <c r="F32" i="154"/>
  <c r="C32" i="154"/>
  <c r="D32" i="154" s="1"/>
  <c r="M31" i="154"/>
  <c r="O31" i="154" s="1"/>
  <c r="L31" i="154"/>
  <c r="J31" i="154"/>
  <c r="I31" i="154"/>
  <c r="F31" i="154"/>
  <c r="G31" i="154" s="1"/>
  <c r="D31" i="154"/>
  <c r="C31" i="154"/>
  <c r="M30" i="154"/>
  <c r="O30" i="154" s="1"/>
  <c r="L30" i="154"/>
  <c r="I30" i="154"/>
  <c r="J30" i="154" s="1"/>
  <c r="G30" i="154"/>
  <c r="F30" i="154"/>
  <c r="D30" i="154"/>
  <c r="N30" i="154" s="1"/>
  <c r="C30" i="154"/>
  <c r="L29" i="154"/>
  <c r="M29" i="154" s="1"/>
  <c r="J29" i="154"/>
  <c r="O29" i="154" s="1"/>
  <c r="I29" i="154"/>
  <c r="G29" i="154"/>
  <c r="F29" i="154"/>
  <c r="D29" i="154"/>
  <c r="N29" i="154" s="1"/>
  <c r="C29" i="154"/>
  <c r="M28" i="154"/>
  <c r="L28" i="154"/>
  <c r="J28" i="154"/>
  <c r="O28" i="154" s="1"/>
  <c r="I28" i="154"/>
  <c r="G28" i="154"/>
  <c r="F28" i="154"/>
  <c r="C28" i="154"/>
  <c r="D28" i="154" s="1"/>
  <c r="N28" i="154" s="1"/>
  <c r="M27" i="154"/>
  <c r="L27" i="154"/>
  <c r="J27" i="154"/>
  <c r="O27" i="154" s="1"/>
  <c r="I27" i="154"/>
  <c r="F27" i="154"/>
  <c r="G27" i="154" s="1"/>
  <c r="D27" i="154"/>
  <c r="N27" i="154" s="1"/>
  <c r="C27" i="154"/>
  <c r="M26" i="154"/>
  <c r="L26" i="154"/>
  <c r="I26" i="154"/>
  <c r="J26" i="154" s="1"/>
  <c r="O26" i="154" s="1"/>
  <c r="G26" i="154"/>
  <c r="F26" i="154"/>
  <c r="D26" i="154"/>
  <c r="N26" i="154" s="1"/>
  <c r="C26" i="154"/>
  <c r="L25" i="154"/>
  <c r="M25" i="154" s="1"/>
  <c r="J25" i="154"/>
  <c r="O25" i="154" s="1"/>
  <c r="I25" i="154"/>
  <c r="G25" i="154"/>
  <c r="F25" i="154"/>
  <c r="D25" i="154"/>
  <c r="N25" i="154" s="1"/>
  <c r="C25" i="154"/>
  <c r="M24" i="154"/>
  <c r="L24" i="154"/>
  <c r="J24" i="154"/>
  <c r="O24" i="154" s="1"/>
  <c r="I24" i="154"/>
  <c r="G24" i="154"/>
  <c r="F24" i="154"/>
  <c r="C24" i="154"/>
  <c r="D24" i="154" s="1"/>
  <c r="N24" i="154" s="1"/>
  <c r="M23" i="154"/>
  <c r="L23" i="154"/>
  <c r="J23" i="154"/>
  <c r="O23" i="154" s="1"/>
  <c r="I23" i="154"/>
  <c r="F23" i="154"/>
  <c r="G23" i="154" s="1"/>
  <c r="D23" i="154"/>
  <c r="N23" i="154" s="1"/>
  <c r="C23" i="154"/>
  <c r="M22" i="154"/>
  <c r="L22" i="154"/>
  <c r="I22" i="154"/>
  <c r="J22" i="154" s="1"/>
  <c r="O22" i="154" s="1"/>
  <c r="G22" i="154"/>
  <c r="F22" i="154"/>
  <c r="C22" i="154"/>
  <c r="D22" i="154" s="1"/>
  <c r="N22" i="154" s="1"/>
  <c r="L21" i="154"/>
  <c r="M21" i="154" s="1"/>
  <c r="J21" i="154"/>
  <c r="O21" i="154" s="1"/>
  <c r="I21" i="154"/>
  <c r="G21" i="154"/>
  <c r="F21" i="154"/>
  <c r="D21" i="154"/>
  <c r="C21" i="154"/>
  <c r="M20" i="154"/>
  <c r="L20" i="154"/>
  <c r="J20" i="154"/>
  <c r="O20" i="154" s="1"/>
  <c r="I20" i="154"/>
  <c r="G20" i="154"/>
  <c r="F20" i="154"/>
  <c r="C20" i="154"/>
  <c r="D20" i="154" s="1"/>
  <c r="N20" i="154" s="1"/>
  <c r="L19" i="154"/>
  <c r="M19" i="154" s="1"/>
  <c r="J19" i="154"/>
  <c r="I19" i="154"/>
  <c r="F19" i="154"/>
  <c r="G19" i="154" s="1"/>
  <c r="C19" i="154"/>
  <c r="D19" i="154" s="1"/>
  <c r="N19" i="154" s="1"/>
  <c r="M18" i="154"/>
  <c r="L18" i="154"/>
  <c r="I18" i="154"/>
  <c r="J18" i="154" s="1"/>
  <c r="O18" i="154" s="1"/>
  <c r="F18" i="154"/>
  <c r="G18" i="154" s="1"/>
  <c r="D18" i="154"/>
  <c r="C18" i="154"/>
  <c r="L17" i="154"/>
  <c r="J17" i="154"/>
  <c r="I17" i="154"/>
  <c r="F17" i="154"/>
  <c r="D17" i="154"/>
  <c r="D41" i="154" s="1"/>
  <c r="C17" i="154"/>
  <c r="H8" i="154"/>
  <c r="N18" i="154" l="1"/>
  <c r="O19" i="154"/>
  <c r="I41" i="154"/>
  <c r="M85" i="154"/>
  <c r="O68" i="154"/>
  <c r="O73" i="154"/>
  <c r="N75" i="154"/>
  <c r="O78" i="154"/>
  <c r="O83" i="154"/>
  <c r="F85" i="154"/>
  <c r="O105" i="154"/>
  <c r="J129" i="154"/>
  <c r="F173" i="154"/>
  <c r="N151" i="154"/>
  <c r="O158" i="154"/>
  <c r="J305" i="154"/>
  <c r="O281" i="154"/>
  <c r="M17" i="154"/>
  <c r="M41" i="154" s="1"/>
  <c r="L41" i="154"/>
  <c r="J41" i="154"/>
  <c r="M129" i="154"/>
  <c r="M173" i="154"/>
  <c r="O205" i="154"/>
  <c r="N32" i="154"/>
  <c r="N33" i="154"/>
  <c r="N34" i="154"/>
  <c r="O72" i="154"/>
  <c r="O77" i="154"/>
  <c r="N79" i="154"/>
  <c r="O82" i="154"/>
  <c r="N108" i="154"/>
  <c r="O115" i="154"/>
  <c r="N121" i="154"/>
  <c r="O127" i="154"/>
  <c r="O155" i="154"/>
  <c r="O157" i="154"/>
  <c r="N163" i="154"/>
  <c r="J217" i="154"/>
  <c r="O193" i="154"/>
  <c r="C41" i="154"/>
  <c r="N31" i="154"/>
  <c r="O62" i="154"/>
  <c r="O67" i="154"/>
  <c r="O84" i="154"/>
  <c r="D129" i="154"/>
  <c r="N105" i="154"/>
  <c r="O113" i="154"/>
  <c r="N150" i="154"/>
  <c r="N152" i="154"/>
  <c r="D85" i="154"/>
  <c r="M217" i="154"/>
  <c r="J238" i="154"/>
  <c r="O238" i="154" s="1"/>
  <c r="I261" i="154"/>
  <c r="O36" i="154"/>
  <c r="G85" i="154"/>
  <c r="O109" i="154"/>
  <c r="N117" i="154"/>
  <c r="N119" i="154"/>
  <c r="O123" i="154"/>
  <c r="L85" i="154"/>
  <c r="O325" i="154"/>
  <c r="O349" i="154" s="1"/>
  <c r="J349" i="154"/>
  <c r="F41" i="154"/>
  <c r="N21" i="154"/>
  <c r="G17" i="154"/>
  <c r="G41" i="154" s="1"/>
  <c r="O32" i="154"/>
  <c r="I85" i="154"/>
  <c r="N63" i="154"/>
  <c r="N85" i="154" s="1"/>
  <c r="O66" i="154"/>
  <c r="O71" i="154"/>
  <c r="C85" i="154"/>
  <c r="O107" i="154"/>
  <c r="N116" i="154"/>
  <c r="N128" i="154"/>
  <c r="C173" i="154"/>
  <c r="D149" i="154"/>
  <c r="O154" i="154"/>
  <c r="O156" i="154"/>
  <c r="N161" i="154"/>
  <c r="O209" i="154"/>
  <c r="J61" i="154"/>
  <c r="N164" i="154"/>
  <c r="O239" i="154"/>
  <c r="O243" i="154"/>
  <c r="O247" i="154"/>
  <c r="O251" i="154"/>
  <c r="O255" i="154"/>
  <c r="O259" i="154"/>
  <c r="O287" i="154"/>
  <c r="N303" i="154"/>
  <c r="D325" i="154"/>
  <c r="C349" i="154"/>
  <c r="D261" i="154"/>
  <c r="N237" i="154"/>
  <c r="N261" i="154" s="1"/>
  <c r="O165" i="154"/>
  <c r="N194" i="154"/>
  <c r="N198" i="154"/>
  <c r="N202" i="154"/>
  <c r="N206" i="154"/>
  <c r="N210" i="154"/>
  <c r="N214" i="154"/>
  <c r="L261" i="154"/>
  <c r="M305" i="154"/>
  <c r="N294" i="154"/>
  <c r="G149" i="154"/>
  <c r="G173" i="154" s="1"/>
  <c r="O167" i="154"/>
  <c r="N193" i="154"/>
  <c r="N196" i="154"/>
  <c r="N197" i="154"/>
  <c r="N200" i="154"/>
  <c r="N201" i="154"/>
  <c r="N204" i="154"/>
  <c r="N205" i="154"/>
  <c r="N208" i="154"/>
  <c r="N209" i="154"/>
  <c r="N212" i="154"/>
  <c r="N213" i="154"/>
  <c r="N216" i="154"/>
  <c r="I217" i="154"/>
  <c r="M261" i="154"/>
  <c r="N286" i="154"/>
  <c r="C129" i="154"/>
  <c r="J149" i="154"/>
  <c r="O237" i="154"/>
  <c r="N281" i="154"/>
  <c r="D305" i="154"/>
  <c r="L173" i="154"/>
  <c r="O194" i="154"/>
  <c r="O198" i="154"/>
  <c r="O202" i="154"/>
  <c r="O206" i="154"/>
  <c r="O210" i="154"/>
  <c r="O214" i="154"/>
  <c r="O291" i="154"/>
  <c r="F217" i="154"/>
  <c r="I305" i="154"/>
  <c r="I349" i="154"/>
  <c r="B24" i="41"/>
  <c r="D24" i="41" s="1"/>
  <c r="J173" i="154" l="1"/>
  <c r="O149" i="154"/>
  <c r="O173" i="154" s="1"/>
  <c r="O261" i="154"/>
  <c r="N129" i="154"/>
  <c r="N217" i="154"/>
  <c r="O129" i="154"/>
  <c r="O61" i="154"/>
  <c r="O85" i="154" s="1"/>
  <c r="J85" i="154"/>
  <c r="D173" i="154"/>
  <c r="N149" i="154"/>
  <c r="N173" i="154" s="1"/>
  <c r="J261" i="154"/>
  <c r="O305" i="154"/>
  <c r="N325" i="154"/>
  <c r="N349" i="154" s="1"/>
  <c r="D349" i="154"/>
  <c r="N305" i="154"/>
  <c r="N17" i="154"/>
  <c r="N41" i="154" s="1"/>
  <c r="O217" i="154"/>
  <c r="O17" i="154"/>
  <c r="O41" i="154" s="1"/>
  <c r="Q39" i="153"/>
  <c r="M39" i="153"/>
  <c r="I39" i="153"/>
  <c r="E39" i="153"/>
  <c r="Q39" i="152" l="1"/>
  <c r="M39" i="152"/>
  <c r="I39" i="152"/>
  <c r="E39" i="152"/>
  <c r="M39" i="151" l="1"/>
  <c r="E39" i="151"/>
  <c r="B22" i="41"/>
  <c r="B13" i="41"/>
  <c r="E39" i="147" l="1"/>
  <c r="Q39" i="150"/>
  <c r="M39" i="150"/>
  <c r="I39" i="150"/>
  <c r="E39" i="150"/>
  <c r="Q11" i="150"/>
  <c r="M11" i="150"/>
  <c r="Q39" i="35" l="1"/>
  <c r="I39" i="35"/>
  <c r="Q39" i="20" l="1"/>
  <c r="Q39" i="21"/>
  <c r="M39" i="126" l="1"/>
  <c r="E39" i="126"/>
  <c r="E39" i="128"/>
  <c r="M39" i="128"/>
  <c r="Q39" i="149" l="1"/>
  <c r="I39" i="149"/>
  <c r="M39" i="149" l="1"/>
  <c r="E39" i="149"/>
  <c r="B14" i="125" l="1"/>
  <c r="M39" i="148"/>
  <c r="E39" i="148"/>
  <c r="Q39" i="100" l="1"/>
  <c r="I39" i="58" l="1"/>
  <c r="Q39" i="58"/>
  <c r="I39" i="70" l="1"/>
  <c r="E15" i="41" l="1"/>
  <c r="E16" i="41"/>
  <c r="E17" i="41"/>
  <c r="E18" i="41"/>
  <c r="E19" i="41"/>
  <c r="E20" i="41"/>
  <c r="E21" i="41"/>
  <c r="E22" i="41"/>
  <c r="E23" i="41"/>
  <c r="E24" i="41"/>
  <c r="E25" i="41"/>
  <c r="E26" i="41"/>
  <c r="E27" i="41"/>
  <c r="E28" i="41"/>
  <c r="E29" i="41"/>
  <c r="E30" i="41"/>
  <c r="E31" i="41"/>
  <c r="E32" i="41"/>
  <c r="E33" i="41"/>
  <c r="E34" i="41"/>
  <c r="E35" i="41"/>
  <c r="E36" i="41"/>
  <c r="E15" i="129"/>
  <c r="G15" i="129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15" i="125"/>
  <c r="G15" i="125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15" i="97"/>
  <c r="G15" i="97" s="1"/>
  <c r="E16" i="97"/>
  <c r="G16" i="97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15" i="98"/>
  <c r="G15" i="98" s="1"/>
  <c r="E16" i="98"/>
  <c r="G16" i="98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5" i="110"/>
  <c r="G15" i="110" s="1"/>
  <c r="E16" i="110"/>
  <c r="G16" i="110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15" i="139"/>
  <c r="G15" i="139" s="1"/>
  <c r="E16" i="139"/>
  <c r="G16" i="139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15" i="140"/>
  <c r="G15" i="140" s="1"/>
  <c r="E16" i="140"/>
  <c r="G16" i="140" s="1"/>
  <c r="E17" i="140"/>
  <c r="G17" i="140" s="1"/>
  <c r="E18" i="140"/>
  <c r="G18" i="140" s="1"/>
  <c r="E19" i="140"/>
  <c r="G19" i="140" s="1"/>
  <c r="E20" i="140"/>
  <c r="G20" i="140" s="1"/>
  <c r="E21" i="140"/>
  <c r="G21" i="140" s="1"/>
  <c r="E22" i="140"/>
  <c r="G22" i="140" s="1"/>
  <c r="E23" i="140"/>
  <c r="G23" i="140" s="1"/>
  <c r="E24" i="140"/>
  <c r="G24" i="140" s="1"/>
  <c r="E25" i="140"/>
  <c r="G25" i="140" s="1"/>
  <c r="E26" i="140"/>
  <c r="G26" i="140" s="1"/>
  <c r="E27" i="140"/>
  <c r="G27" i="140" s="1"/>
  <c r="E28" i="140"/>
  <c r="G28" i="140" s="1"/>
  <c r="E29" i="140"/>
  <c r="G29" i="140" s="1"/>
  <c r="E30" i="140"/>
  <c r="G30" i="140" s="1"/>
  <c r="E31" i="140"/>
  <c r="G31" i="140" s="1"/>
  <c r="E32" i="140"/>
  <c r="G32" i="140" s="1"/>
  <c r="E33" i="140"/>
  <c r="G33" i="140" s="1"/>
  <c r="E34" i="140"/>
  <c r="G34" i="140" s="1"/>
  <c r="E35" i="140"/>
  <c r="G35" i="140" s="1"/>
  <c r="E36" i="140"/>
  <c r="G36" i="140" s="1"/>
  <c r="B15" i="41"/>
  <c r="B16" i="41"/>
  <c r="B15" i="129"/>
  <c r="D15" i="129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15" i="125"/>
  <c r="D15" i="125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15" i="97"/>
  <c r="D15" i="97" s="1"/>
  <c r="B16" i="97"/>
  <c r="D16" i="97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15" i="98"/>
  <c r="D15" i="98" s="1"/>
  <c r="B16" i="98"/>
  <c r="D16" i="98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5" i="110"/>
  <c r="D15" i="110" s="1"/>
  <c r="B16" i="110"/>
  <c r="D16" i="110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15" i="139"/>
  <c r="D15" i="139" s="1"/>
  <c r="B16" i="139"/>
  <c r="D16" i="139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15" i="140"/>
  <c r="D15" i="140" s="1"/>
  <c r="B16" i="140"/>
  <c r="D16" i="140" s="1"/>
  <c r="B17" i="140"/>
  <c r="D17" i="140" s="1"/>
  <c r="B18" i="140"/>
  <c r="D18" i="140" s="1"/>
  <c r="B19" i="140"/>
  <c r="D19" i="140" s="1"/>
  <c r="B20" i="140"/>
  <c r="D20" i="140" s="1"/>
  <c r="B21" i="140"/>
  <c r="D21" i="140" s="1"/>
  <c r="B22" i="140"/>
  <c r="D22" i="140" s="1"/>
  <c r="B23" i="140"/>
  <c r="D23" i="140" s="1"/>
  <c r="B24" i="140"/>
  <c r="D24" i="140" s="1"/>
  <c r="B25" i="140"/>
  <c r="D25" i="140" s="1"/>
  <c r="B26" i="140"/>
  <c r="D26" i="140" s="1"/>
  <c r="B27" i="140"/>
  <c r="D27" i="140" s="1"/>
  <c r="B28" i="140"/>
  <c r="D28" i="140" s="1"/>
  <c r="B29" i="140"/>
  <c r="D29" i="140" s="1"/>
  <c r="B30" i="140"/>
  <c r="D30" i="140" s="1"/>
  <c r="B31" i="140"/>
  <c r="D31" i="140" s="1"/>
  <c r="B32" i="140"/>
  <c r="D32" i="140" s="1"/>
  <c r="B33" i="140"/>
  <c r="D33" i="140" s="1"/>
  <c r="B34" i="140"/>
  <c r="D34" i="140" s="1"/>
  <c r="B35" i="140"/>
  <c r="D35" i="140" s="1"/>
  <c r="B36" i="140"/>
  <c r="D36" i="140" s="1"/>
  <c r="E22" i="60" l="1"/>
  <c r="G22" i="60" s="1"/>
  <c r="G36" i="41"/>
  <c r="E37" i="60"/>
  <c r="G37" i="60" s="1"/>
  <c r="G28" i="41"/>
  <c r="E29" i="60"/>
  <c r="G29" i="60" s="1"/>
  <c r="G20" i="41"/>
  <c r="E21" i="60"/>
  <c r="G21" i="60" s="1"/>
  <c r="G30" i="41"/>
  <c r="E31" i="60"/>
  <c r="G31" i="60" s="1"/>
  <c r="E36" i="60"/>
  <c r="G36" i="60" s="1"/>
  <c r="E28" i="60"/>
  <c r="G28" i="60" s="1"/>
  <c r="E20" i="60"/>
  <c r="G20" i="60" s="1"/>
  <c r="E30" i="60"/>
  <c r="G30" i="60" s="1"/>
  <c r="G34" i="41"/>
  <c r="E35" i="60"/>
  <c r="G35" i="60" s="1"/>
  <c r="G26" i="41"/>
  <c r="E27" i="60"/>
  <c r="G27" i="60" s="1"/>
  <c r="G18" i="41"/>
  <c r="E19" i="60"/>
  <c r="G19" i="60" s="1"/>
  <c r="G22" i="41"/>
  <c r="E23" i="60"/>
  <c r="G23" i="60" s="1"/>
  <c r="E34" i="60"/>
  <c r="G34" i="60" s="1"/>
  <c r="E26" i="60"/>
  <c r="G26" i="60" s="1"/>
  <c r="E18" i="60"/>
  <c r="G18" i="60" s="1"/>
  <c r="D16" i="41"/>
  <c r="B17" i="60"/>
  <c r="D17" i="60" s="1"/>
  <c r="G32" i="41"/>
  <c r="E33" i="60"/>
  <c r="G33" i="60" s="1"/>
  <c r="G24" i="41"/>
  <c r="E25" i="60"/>
  <c r="G25" i="60" s="1"/>
  <c r="G16" i="41"/>
  <c r="E17" i="60"/>
  <c r="G17" i="60" s="1"/>
  <c r="B16" i="60"/>
  <c r="D16" i="60" s="1"/>
  <c r="E32" i="60"/>
  <c r="G32" i="60" s="1"/>
  <c r="E24" i="60"/>
  <c r="G24" i="60" s="1"/>
  <c r="E16" i="60"/>
  <c r="G16" i="60" s="1"/>
  <c r="B24" i="129"/>
  <c r="D24" i="129" s="1"/>
  <c r="B17" i="41"/>
  <c r="G33" i="41"/>
  <c r="G29" i="41"/>
  <c r="G25" i="41"/>
  <c r="G21" i="41"/>
  <c r="G17" i="41"/>
  <c r="G35" i="41"/>
  <c r="G31" i="41"/>
  <c r="G27" i="41"/>
  <c r="G23" i="41"/>
  <c r="G19" i="41"/>
  <c r="G15" i="41"/>
  <c r="D15" i="41"/>
  <c r="E14" i="140"/>
  <c r="G14" i="140" s="1"/>
  <c r="B14" i="140"/>
  <c r="D14" i="140" s="1"/>
  <c r="E14" i="139"/>
  <c r="G14" i="139" s="1"/>
  <c r="B14" i="139"/>
  <c r="D14" i="139" s="1"/>
  <c r="E14" i="110"/>
  <c r="G14" i="110" s="1"/>
  <c r="B14" i="110"/>
  <c r="D14" i="110" s="1"/>
  <c r="E14" i="98"/>
  <c r="G14" i="98" s="1"/>
  <c r="B14" i="98"/>
  <c r="D14" i="98" s="1"/>
  <c r="E14" i="97"/>
  <c r="G14" i="97" s="1"/>
  <c r="B14" i="97"/>
  <c r="D14" i="97" s="1"/>
  <c r="Q39" i="120"/>
  <c r="M39" i="120"/>
  <c r="I39" i="120"/>
  <c r="E39" i="120"/>
  <c r="B18" i="60" l="1"/>
  <c r="D18" i="60" s="1"/>
  <c r="B25" i="129"/>
  <c r="D25" i="129" s="1"/>
  <c r="B26" i="129"/>
  <c r="D26" i="129" s="1"/>
  <c r="D17" i="41"/>
  <c r="B18" i="41"/>
  <c r="B19" i="60" s="1"/>
  <c r="E14" i="41"/>
  <c r="E15" i="60" s="1"/>
  <c r="G15" i="60" s="1"/>
  <c r="B14" i="41"/>
  <c r="B15" i="60" l="1"/>
  <c r="D15" i="60" s="1"/>
  <c r="B28" i="129"/>
  <c r="D28" i="129" s="1"/>
  <c r="B19" i="41"/>
  <c r="B20" i="60" s="1"/>
  <c r="D18" i="41"/>
  <c r="D19" i="60"/>
  <c r="D14" i="41"/>
  <c r="G14" i="41"/>
  <c r="M39" i="127"/>
  <c r="E39" i="127"/>
  <c r="I39" i="130"/>
  <c r="E39" i="130"/>
  <c r="B27" i="129" l="1"/>
  <c r="D27" i="129" s="1"/>
  <c r="B29" i="129"/>
  <c r="D29" i="129" s="1"/>
  <c r="B20" i="41"/>
  <c r="B21" i="60" s="1"/>
  <c r="D20" i="60"/>
  <c r="D19" i="41"/>
  <c r="Q39" i="147"/>
  <c r="M39" i="147"/>
  <c r="I39" i="147"/>
  <c r="Q39" i="146"/>
  <c r="M39" i="146"/>
  <c r="I39" i="146"/>
  <c r="E39" i="146"/>
  <c r="Q39" i="145"/>
  <c r="M39" i="145"/>
  <c r="I39" i="145"/>
  <c r="E39" i="145"/>
  <c r="B30" i="129" l="1"/>
  <c r="D30" i="129" s="1"/>
  <c r="D20" i="41"/>
  <c r="D21" i="60"/>
  <c r="B21" i="41"/>
  <c r="B22" i="60" s="1"/>
  <c r="E13" i="41"/>
  <c r="E14" i="60" s="1"/>
  <c r="B31" i="129" l="1"/>
  <c r="D31" i="129" s="1"/>
  <c r="B23" i="60"/>
  <c r="D22" i="60"/>
  <c r="D21" i="41"/>
  <c r="Q39" i="57"/>
  <c r="M39" i="37"/>
  <c r="E39" i="37"/>
  <c r="B32" i="129" l="1"/>
  <c r="D32" i="129" s="1"/>
  <c r="D22" i="41"/>
  <c r="D23" i="60"/>
  <c r="B23" i="41"/>
  <c r="B24" i="60" s="1"/>
  <c r="Q39" i="50"/>
  <c r="I39" i="50"/>
  <c r="M39" i="47"/>
  <c r="M39" i="92"/>
  <c r="E39" i="33"/>
  <c r="E39" i="119"/>
  <c r="I39" i="6"/>
  <c r="B33" i="129" l="1"/>
  <c r="D33" i="129" s="1"/>
  <c r="B25" i="60"/>
  <c r="D24" i="60"/>
  <c r="D23" i="41"/>
  <c r="Q39" i="8"/>
  <c r="M39" i="8"/>
  <c r="Q39" i="9"/>
  <c r="M39" i="9"/>
  <c r="Q39" i="10"/>
  <c r="M39" i="10"/>
  <c r="Q39" i="11"/>
  <c r="M39" i="11"/>
  <c r="Q39" i="12"/>
  <c r="M39" i="12"/>
  <c r="B34" i="129" l="1"/>
  <c r="D34" i="129" s="1"/>
  <c r="D25" i="60"/>
  <c r="B25" i="41"/>
  <c r="B26" i="60" s="1"/>
  <c r="I39" i="12"/>
  <c r="E39" i="12"/>
  <c r="I39" i="11"/>
  <c r="E39" i="11"/>
  <c r="I39" i="10"/>
  <c r="E39" i="10"/>
  <c r="I39" i="9"/>
  <c r="E39" i="9"/>
  <c r="I39" i="8"/>
  <c r="E39" i="8"/>
  <c r="B35" i="129" l="1"/>
  <c r="D35" i="129" s="1"/>
  <c r="B36" i="129"/>
  <c r="D36" i="129" s="1"/>
  <c r="B26" i="41"/>
  <c r="B27" i="60" s="1"/>
  <c r="D26" i="60"/>
  <c r="D25" i="41"/>
  <c r="Q39" i="137"/>
  <c r="M39" i="137"/>
  <c r="Q39" i="136"/>
  <c r="I39" i="136"/>
  <c r="D26" i="41" l="1"/>
  <c r="D27" i="60"/>
  <c r="B27" i="41"/>
  <c r="B28" i="60" s="1"/>
  <c r="I39" i="137"/>
  <c r="E39" i="137"/>
  <c r="M39" i="136"/>
  <c r="E39" i="136"/>
  <c r="B28" i="41" l="1"/>
  <c r="B29" i="60" s="1"/>
  <c r="D28" i="60"/>
  <c r="D27" i="41"/>
  <c r="Q39" i="71"/>
  <c r="I39" i="71"/>
  <c r="M39" i="71"/>
  <c r="E39" i="71"/>
  <c r="Q39" i="4"/>
  <c r="I39" i="4"/>
  <c r="M39" i="4"/>
  <c r="E39" i="4"/>
  <c r="I39" i="47"/>
  <c r="E39" i="47"/>
  <c r="Q39" i="48"/>
  <c r="I39" i="48"/>
  <c r="M39" i="48"/>
  <c r="E39" i="48"/>
  <c r="D28" i="41" l="1"/>
  <c r="D29" i="60"/>
  <c r="B29" i="41"/>
  <c r="B30" i="60" s="1"/>
  <c r="Q39" i="132"/>
  <c r="M39" i="132"/>
  <c r="I39" i="132"/>
  <c r="E39" i="132"/>
  <c r="Q39" i="135"/>
  <c r="M39" i="135"/>
  <c r="I39" i="135"/>
  <c r="E39" i="135"/>
  <c r="M39" i="134"/>
  <c r="I39" i="134"/>
  <c r="E39" i="134"/>
  <c r="Q39" i="133"/>
  <c r="M39" i="133"/>
  <c r="I39" i="133"/>
  <c r="E39" i="133"/>
  <c r="M39" i="124"/>
  <c r="E39" i="124"/>
  <c r="Q39" i="121"/>
  <c r="M39" i="121"/>
  <c r="I39" i="121"/>
  <c r="E39" i="121"/>
  <c r="M39" i="123"/>
  <c r="Q39" i="123"/>
  <c r="I39" i="123"/>
  <c r="E39" i="123"/>
  <c r="B30" i="41" l="1"/>
  <c r="B31" i="60" s="1"/>
  <c r="D30" i="60"/>
  <c r="D29" i="41"/>
  <c r="Q39" i="130"/>
  <c r="M39" i="130"/>
  <c r="D30" i="41" l="1"/>
  <c r="D31" i="60"/>
  <c r="B31" i="41"/>
  <c r="B32" i="60" s="1"/>
  <c r="Q39" i="107"/>
  <c r="I39" i="107"/>
  <c r="B32" i="41" l="1"/>
  <c r="B33" i="60" s="1"/>
  <c r="D32" i="60"/>
  <c r="D31" i="41"/>
  <c r="M39" i="83"/>
  <c r="E39" i="83"/>
  <c r="Q39" i="69"/>
  <c r="I39" i="69"/>
  <c r="M39" i="111"/>
  <c r="E39" i="111"/>
  <c r="M39" i="117"/>
  <c r="E39" i="117"/>
  <c r="M39" i="107"/>
  <c r="E39" i="107"/>
  <c r="M39" i="69"/>
  <c r="E39" i="69"/>
  <c r="M39" i="27"/>
  <c r="E39" i="27"/>
  <c r="Q39" i="27"/>
  <c r="I39" i="27"/>
  <c r="M39" i="29"/>
  <c r="E39" i="29"/>
  <c r="Q39" i="29"/>
  <c r="I39" i="29"/>
  <c r="Q39" i="26"/>
  <c r="I39" i="26"/>
  <c r="M39" i="26"/>
  <c r="E39" i="26"/>
  <c r="Q39" i="30"/>
  <c r="I39" i="30"/>
  <c r="M39" i="30"/>
  <c r="E39" i="30"/>
  <c r="M39" i="28"/>
  <c r="E39" i="28"/>
  <c r="Q39" i="89"/>
  <c r="I39" i="89"/>
  <c r="M39" i="89"/>
  <c r="E39" i="89"/>
  <c r="Q39" i="88"/>
  <c r="I39" i="88"/>
  <c r="M39" i="88"/>
  <c r="E39" i="88"/>
  <c r="Q39" i="86"/>
  <c r="I39" i="86"/>
  <c r="M39" i="86"/>
  <c r="E39" i="86"/>
  <c r="M39" i="57"/>
  <c r="E39" i="57"/>
  <c r="Q39" i="56"/>
  <c r="I39" i="56"/>
  <c r="M39" i="56"/>
  <c r="E39" i="56"/>
  <c r="M39" i="59"/>
  <c r="E39" i="59"/>
  <c r="Q39" i="59"/>
  <c r="I39" i="59"/>
  <c r="I39" i="57"/>
  <c r="M39" i="58"/>
  <c r="E39" i="58"/>
  <c r="I39" i="52"/>
  <c r="Q39" i="52"/>
  <c r="M39" i="52"/>
  <c r="E39" i="52"/>
  <c r="Q39" i="53"/>
  <c r="I39" i="53"/>
  <c r="M39" i="53"/>
  <c r="E39" i="53"/>
  <c r="M39" i="55"/>
  <c r="E39" i="55"/>
  <c r="M39" i="94"/>
  <c r="E39" i="94"/>
  <c r="M39" i="50"/>
  <c r="E39" i="50"/>
  <c r="Q39" i="37"/>
  <c r="I39" i="37"/>
  <c r="Q39" i="13"/>
  <c r="I39" i="13"/>
  <c r="M39" i="13"/>
  <c r="E39" i="13"/>
  <c r="M39" i="22"/>
  <c r="E39" i="22"/>
  <c r="Q39" i="22"/>
  <c r="I39" i="22"/>
  <c r="M39" i="35"/>
  <c r="E39" i="35"/>
  <c r="Q39" i="32"/>
  <c r="I39" i="32"/>
  <c r="M39" i="32"/>
  <c r="E39" i="32"/>
  <c r="Q39" i="33"/>
  <c r="I39" i="33"/>
  <c r="M39" i="33"/>
  <c r="Q39" i="31"/>
  <c r="I39" i="31"/>
  <c r="M39" i="31"/>
  <c r="E39" i="31"/>
  <c r="Q39" i="34"/>
  <c r="E39" i="34"/>
  <c r="M39" i="34"/>
  <c r="I39" i="34"/>
  <c r="M39" i="99"/>
  <c r="E39" i="99"/>
  <c r="Q39" i="99"/>
  <c r="I39" i="99"/>
  <c r="I39" i="102"/>
  <c r="Q39" i="102"/>
  <c r="M39" i="102"/>
  <c r="E39" i="102"/>
  <c r="E39" i="104"/>
  <c r="M39" i="104"/>
  <c r="Q39" i="104"/>
  <c r="I39" i="104"/>
  <c r="M39" i="105"/>
  <c r="E39" i="105"/>
  <c r="I39" i="103"/>
  <c r="Q39" i="103"/>
  <c r="M39" i="103"/>
  <c r="E39" i="103"/>
  <c r="M39" i="87"/>
  <c r="E39" i="87"/>
  <c r="M39" i="54"/>
  <c r="E39" i="54"/>
  <c r="Q39" i="54"/>
  <c r="I39" i="54"/>
  <c r="M39" i="106"/>
  <c r="E39" i="106"/>
  <c r="Q39" i="77"/>
  <c r="I39" i="77"/>
  <c r="M39" i="77"/>
  <c r="E39" i="77"/>
  <c r="M39" i="44"/>
  <c r="E39" i="44"/>
  <c r="E39" i="43"/>
  <c r="M39" i="43"/>
  <c r="I39" i="43"/>
  <c r="Q39" i="43"/>
  <c r="Q39" i="44"/>
  <c r="I39" i="44"/>
  <c r="M39" i="80"/>
  <c r="E39" i="80"/>
  <c r="M39" i="7"/>
  <c r="E39" i="7"/>
  <c r="Q39" i="39"/>
  <c r="I39" i="39"/>
  <c r="M39" i="38"/>
  <c r="E39" i="38"/>
  <c r="M39" i="39"/>
  <c r="E39" i="39"/>
  <c r="Q39" i="38"/>
  <c r="I39" i="38"/>
  <c r="Q39" i="42"/>
  <c r="I39" i="42"/>
  <c r="M39" i="42"/>
  <c r="E39" i="42"/>
  <c r="M39" i="46"/>
  <c r="E39" i="46"/>
  <c r="M39" i="93"/>
  <c r="E39" i="93"/>
  <c r="E39" i="92"/>
  <c r="Q39" i="92"/>
  <c r="I39" i="92"/>
  <c r="E39" i="100"/>
  <c r="M39" i="100"/>
  <c r="Q39" i="93"/>
  <c r="I39" i="93"/>
  <c r="Q39" i="46"/>
  <c r="I39" i="46"/>
  <c r="M39" i="45"/>
  <c r="E39" i="45"/>
  <c r="I39" i="100"/>
  <c r="M39" i="63"/>
  <c r="E39" i="63"/>
  <c r="Q39" i="40"/>
  <c r="I39" i="40"/>
  <c r="M39" i="40"/>
  <c r="E39" i="40"/>
  <c r="E39" i="91"/>
  <c r="M39" i="91"/>
  <c r="M39" i="81"/>
  <c r="E39" i="81"/>
  <c r="I39" i="82"/>
  <c r="Q39" i="82"/>
  <c r="M39" i="82"/>
  <c r="E39" i="82"/>
  <c r="Q39" i="81"/>
  <c r="I39" i="81"/>
  <c r="M39" i="143"/>
  <c r="E39" i="143"/>
  <c r="M39" i="79"/>
  <c r="E39" i="79"/>
  <c r="M39" i="78"/>
  <c r="E39" i="78"/>
  <c r="Q39" i="78"/>
  <c r="I39" i="78"/>
  <c r="Q39" i="79"/>
  <c r="I39" i="79"/>
  <c r="Q39" i="65"/>
  <c r="I39" i="65"/>
  <c r="Q39" i="66"/>
  <c r="I39" i="66"/>
  <c r="M39" i="65"/>
  <c r="E39" i="65"/>
  <c r="Q39" i="64"/>
  <c r="I39" i="64"/>
  <c r="M39" i="64"/>
  <c r="E39" i="64"/>
  <c r="M39" i="116"/>
  <c r="E39" i="116"/>
  <c r="M39" i="66"/>
  <c r="E39" i="66"/>
  <c r="M39" i="17"/>
  <c r="E39" i="17"/>
  <c r="M39" i="19"/>
  <c r="E39" i="19"/>
  <c r="Q39" i="17"/>
  <c r="I39" i="17"/>
  <c r="Q39" i="119"/>
  <c r="I39" i="119"/>
  <c r="M39" i="21"/>
  <c r="E39" i="21"/>
  <c r="Q39" i="18"/>
  <c r="I39" i="18"/>
  <c r="M39" i="119"/>
  <c r="I39" i="21"/>
  <c r="M39" i="18"/>
  <c r="E39" i="18"/>
  <c r="I39" i="20"/>
  <c r="M39" i="20"/>
  <c r="E39" i="20"/>
  <c r="Q39" i="128"/>
  <c r="I39" i="128"/>
  <c r="Q39" i="115"/>
  <c r="I39" i="115"/>
  <c r="M39" i="115"/>
  <c r="E39" i="115"/>
  <c r="Q39" i="114"/>
  <c r="I39" i="114"/>
  <c r="M39" i="114"/>
  <c r="E39" i="114"/>
  <c r="Q39" i="118"/>
  <c r="I39" i="118"/>
  <c r="M39" i="118"/>
  <c r="E39" i="118"/>
  <c r="E39" i="76"/>
  <c r="M39" i="76"/>
  <c r="Q39" i="76"/>
  <c r="I39" i="76"/>
  <c r="M39" i="74"/>
  <c r="E39" i="74"/>
  <c r="Q39" i="72"/>
  <c r="I39" i="72"/>
  <c r="M39" i="72"/>
  <c r="E39" i="72"/>
  <c r="Q39" i="74"/>
  <c r="I39" i="74"/>
  <c r="M39" i="61"/>
  <c r="E39" i="61"/>
  <c r="Q39" i="6"/>
  <c r="M39" i="6"/>
  <c r="E39" i="6"/>
  <c r="Q39" i="112"/>
  <c r="I39" i="112"/>
  <c r="M39" i="112"/>
  <c r="E39" i="112"/>
  <c r="M39" i="113"/>
  <c r="E39" i="113"/>
  <c r="I39" i="36"/>
  <c r="Q39" i="36"/>
  <c r="M39" i="36"/>
  <c r="E39" i="36"/>
  <c r="E39" i="5"/>
  <c r="M39" i="5"/>
  <c r="M39" i="70"/>
  <c r="E39" i="70"/>
  <c r="M39" i="15"/>
  <c r="E39" i="15"/>
  <c r="Q39" i="15"/>
  <c r="I39" i="15"/>
  <c r="Q39" i="70"/>
  <c r="Q39" i="16"/>
  <c r="I39" i="16"/>
  <c r="M39" i="16"/>
  <c r="E39" i="16"/>
  <c r="Q39" i="95"/>
  <c r="I39" i="95"/>
  <c r="E39" i="95"/>
  <c r="M39" i="95"/>
  <c r="D32" i="41" l="1"/>
  <c r="D33" i="60"/>
  <c r="B33" i="41"/>
  <c r="B34" i="60" s="1"/>
  <c r="J10" i="143"/>
  <c r="B34" i="41" l="1"/>
  <c r="B35" i="60" s="1"/>
  <c r="B35" i="41"/>
  <c r="B36" i="60" s="1"/>
  <c r="D34" i="60"/>
  <c r="D33" i="41"/>
  <c r="B13" i="97"/>
  <c r="M11" i="143"/>
  <c r="N10" i="143"/>
  <c r="D34" i="41" l="1"/>
  <c r="D35" i="60"/>
  <c r="D36" i="60"/>
  <c r="D35" i="41"/>
  <c r="B36" i="41"/>
  <c r="E13" i="110"/>
  <c r="B13" i="110"/>
  <c r="B13" i="140"/>
  <c r="E13" i="140"/>
  <c r="N10" i="137"/>
  <c r="J10" i="137"/>
  <c r="J10" i="136"/>
  <c r="D36" i="41" l="1"/>
  <c r="B37" i="60"/>
  <c r="D37" i="60" s="1"/>
  <c r="D13" i="140"/>
  <c r="G13" i="140"/>
  <c r="E13" i="139"/>
  <c r="B13" i="139"/>
  <c r="D13" i="139" s="1"/>
  <c r="D51" i="140" l="1"/>
  <c r="D51" i="139"/>
  <c r="G13" i="139"/>
  <c r="M11" i="130" l="1"/>
  <c r="B14" i="60" l="1"/>
  <c r="E14" i="129" l="1"/>
  <c r="B14" i="129"/>
  <c r="D14" i="129" s="1"/>
  <c r="M11" i="127"/>
  <c r="G14" i="129" l="1"/>
  <c r="E14" i="125"/>
  <c r="Q39" i="122"/>
  <c r="M39" i="122"/>
  <c r="I39" i="122"/>
  <c r="E39" i="122"/>
  <c r="Q11" i="120"/>
  <c r="G14" i="125" l="1"/>
  <c r="D14" i="125"/>
  <c r="E13" i="98"/>
  <c r="B13" i="98"/>
  <c r="Q11" i="118"/>
  <c r="M11" i="118"/>
  <c r="N10" i="118"/>
  <c r="J10" i="118"/>
  <c r="M11" i="115" l="1"/>
  <c r="M11" i="114"/>
  <c r="N10" i="54"/>
  <c r="J10" i="54"/>
  <c r="G13" i="41"/>
  <c r="N10" i="79"/>
  <c r="M11" i="77"/>
  <c r="G13" i="110"/>
  <c r="D13" i="110"/>
  <c r="D51" i="110" s="1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3" i="98"/>
  <c r="G13" i="98"/>
  <c r="D13" i="97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E13" i="97"/>
  <c r="D51" i="97" l="1"/>
  <c r="D51" i="98"/>
  <c r="G48" i="41"/>
  <c r="G13" i="97"/>
  <c r="D13" i="41"/>
  <c r="D14" i="60"/>
  <c r="G14" i="60"/>
  <c r="D52" i="60" l="1"/>
  <c r="D48" i="41"/>
</calcChain>
</file>

<file path=xl/sharedStrings.xml><?xml version="1.0" encoding="utf-8"?>
<sst xmlns="http://schemas.openxmlformats.org/spreadsheetml/2006/main" count="5616" uniqueCount="796">
  <si>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</si>
  <si>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</si>
  <si>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</si>
  <si>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</si>
  <si>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</si>
  <si>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</si>
  <si>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</si>
  <si>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</si>
  <si>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</si>
  <si>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</si>
  <si>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</si>
  <si>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</si>
  <si>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</si>
  <si>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</si>
  <si>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</si>
  <si>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</si>
  <si>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</si>
  <si>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</si>
  <si>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</si>
  <si>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</si>
  <si>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</si>
  <si>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</si>
  <si>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</si>
  <si>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</si>
  <si>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</si>
  <si>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</si>
  <si>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</si>
  <si>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</si>
  <si>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</si>
  <si>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</si>
  <si>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</si>
  <si>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</si>
  <si>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</si>
  <si>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</si>
  <si>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</si>
  <si>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</si>
  <si>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</si>
  <si>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</si>
  <si>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</si>
  <si>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</si>
  <si>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</si>
  <si>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</si>
  <si>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</si>
  <si>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</si>
  <si>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</si>
  <si>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</si>
  <si>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</si>
  <si>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</si>
  <si>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</si>
  <si>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</si>
  <si>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</si>
  <si>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</si>
  <si>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</si>
  <si>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</si>
  <si>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</si>
  <si>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</si>
  <si>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</si>
  <si>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</si>
  <si>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</si>
  <si>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</si>
  <si>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</si>
  <si>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</si>
  <si>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</si>
  <si>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</si>
  <si>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</si>
  <si>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</si>
  <si>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</si>
  <si>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</si>
  <si>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</si>
  <si>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</si>
  <si>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</si>
  <si>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РП 3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</si>
  <si>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</si>
  <si>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</si>
  <si>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</si>
  <si>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</si>
  <si>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</si>
  <si>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</si>
  <si>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</si>
  <si>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</si>
  <si>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</si>
  <si>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</si>
  <si>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</si>
  <si>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</si>
  <si>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</si>
  <si>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</si>
  <si>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</si>
  <si>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</si>
  <si>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</si>
  <si>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</si>
  <si>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</si>
  <si>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</si>
  <si>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</si>
  <si>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</si>
  <si>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</si>
  <si>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</si>
  <si>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</si>
  <si>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</si>
  <si>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</si>
  <si>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</si>
  <si>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</si>
  <si>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</si>
  <si>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</si>
  <si>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</si>
  <si>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</si>
  <si>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</si>
  <si>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</si>
  <si>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</si>
  <si>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</si>
  <si>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</si>
  <si>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</si>
  <si>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</si>
  <si>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</si>
  <si>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</si>
  <si>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</si>
  <si>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</si>
  <si>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уч-к "Кубенское"</t>
  </si>
  <si>
    <t>ф. СПТУ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</si>
  <si>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</si>
  <si>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</si>
  <si>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</si>
  <si>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</si>
  <si>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</si>
  <si>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</si>
  <si>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</si>
  <si>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</si>
  <si>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</si>
  <si>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</si>
  <si>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</si>
  <si>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</si>
  <si>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</si>
  <si>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</si>
  <si>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</si>
  <si>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</si>
  <si>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</si>
  <si>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</si>
  <si>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</si>
  <si>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>яч. 14  - Михайлево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</si>
  <si>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</si>
  <si>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</si>
  <si>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</si>
  <si>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</si>
  <si>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</si>
  <si>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</si>
  <si>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ВЛ № 31</t>
  </si>
  <si>
    <t>ЯЧ. № 7 - Ф."Город 7"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</si>
  <si>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</si>
  <si>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</si>
  <si>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</si>
  <si>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</si>
  <si>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</si>
  <si>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</si>
  <si>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</si>
  <si>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</si>
  <si>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</si>
  <si>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</si>
  <si>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</si>
  <si>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</si>
  <si>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</si>
  <si>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</si>
  <si>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</si>
  <si>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</si>
  <si>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</si>
  <si>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</si>
  <si>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</si>
  <si>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</si>
  <si>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</si>
  <si>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</si>
  <si>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</si>
  <si>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</si>
  <si>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</si>
  <si>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</si>
  <si>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</si>
  <si>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ЗРУ  яч. 2- КТП 34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</si>
  <si>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</si>
  <si>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</si>
  <si>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</si>
  <si>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</si>
  <si>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</si>
  <si>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</si>
  <si>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</si>
  <si>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</si>
  <si>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</si>
  <si>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</si>
  <si>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</si>
  <si>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</si>
  <si>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</si>
  <si>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ВЛ №27</t>
  </si>
  <si>
    <t>яч. 18 ф."РУБЦОВО"</t>
  </si>
  <si>
    <t>яч. 13 - Ф НИКИТИНО</t>
  </si>
  <si>
    <t>яч. 13 - Ф НИКИТИНО-СВ - ВЛ№27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</si>
  <si>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</si>
  <si>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</si>
  <si>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</si>
  <si>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</si>
  <si>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</si>
  <si>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</si>
  <si>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</si>
  <si>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</si>
  <si>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</si>
  <si>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</si>
  <si>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</si>
  <si>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</si>
  <si>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</si>
  <si>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</si>
  <si>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</si>
  <si>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</si>
  <si>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</si>
  <si>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</si>
  <si>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</si>
  <si>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</si>
  <si>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</si>
  <si>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</si>
  <si>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яч. Т1, яч. Т2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</si>
  <si>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</si>
  <si>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</si>
  <si>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</si>
  <si>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</si>
  <si>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яч.19 - "РМЗ-1", яч.24 - "РМЗ-2"</t>
  </si>
  <si>
    <t>яч.18 - ф."РУБЦОВО"- СВ - ВЛ№2</t>
  </si>
  <si>
    <t>яч.13 - ф."НИКИТИНО"-СВ - ВЛ№27</t>
  </si>
  <si>
    <t>яч.8 - ф."Городской", яч.2 - ф."Овощехранилище"</t>
  </si>
  <si>
    <t>яч.7 - ф."Город-7"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</si>
  <si>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</si>
  <si>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</si>
  <si>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</si>
  <si>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</si>
  <si>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</si>
  <si>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</si>
  <si>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</si>
  <si>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</si>
  <si>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</si>
  <si>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</si>
  <si>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 xml:space="preserve"> яч..17 - ф.Молочное-1,  яч 12 - ф.Молочное-2</t>
  </si>
  <si>
    <t xml:space="preserve">яч 18  - ф.Молочное-3 , яч 10. - ф.Очистные </t>
  </si>
  <si>
    <t>ф. "УСТЬЕ", ф. "СХТ"</t>
  </si>
  <si>
    <t>яч. 7 - ГДЗ-1 -РТП 6, яч. 17 - ГДЗ-2 - РТП 6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</si>
  <si>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</si>
  <si>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</si>
  <si>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</si>
  <si>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</si>
  <si>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РУ-1 яч 1 - ТП 3, РУ-1 яч 14 - ЛЭП 3</t>
  </si>
  <si>
    <t>РУ-3 яч 4 - ТП 7, ЗРУ  яч. 59 - КТП 35</t>
  </si>
  <si>
    <t xml:space="preserve"> яч 7 - ТП 1,   яч. 4 - ТП 2</t>
  </si>
  <si>
    <t>яч. 7 - РП1 (ввод 1), яч. 20 - РП 1 (ввод 2)</t>
  </si>
  <si>
    <t>яч. 13 - ТП 31 (ф. Оптика), яч 18 - РП 1 (резерв)</t>
  </si>
  <si>
    <t>яч. 1 - ТП 450</t>
  </si>
  <si>
    <t xml:space="preserve">яч.5 - ТП 238, яч.7 - ТП 651 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</si>
  <si>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</si>
  <si>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</si>
  <si>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</si>
  <si>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</si>
  <si>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</si>
  <si>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</si>
  <si>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</si>
  <si>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</si>
  <si>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</si>
  <si>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яч.28 - ТП 11 -ΙΙ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</si>
  <si>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</si>
  <si>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</si>
  <si>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</si>
  <si>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</si>
  <si>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Т-1 - ЗРУ ф.1 ввод № 1, Т-3 - ЗРУ ф.20 ввод № 2 .</t>
  </si>
  <si>
    <t>яч. 4 ф."РОДИОНЦЕВО" - ПКУ</t>
  </si>
  <si>
    <t xml:space="preserve">яч. 23 - ф."ГОРОД-2  , яч. 2 - ф."ГОРОД-3" </t>
  </si>
  <si>
    <t xml:space="preserve">яч.10 - ф."ГОРОД-1"  , яч.25 - ф."ГОРОД-4"  </t>
  </si>
  <si>
    <t>яч.  1 - "ГОРОД -1", яч. 20 - "РП 27"</t>
  </si>
  <si>
    <t>яч.2 - "РП 39-1", яч. 21 - "РП 39-2"</t>
  </si>
  <si>
    <t>яч.15 - "РМЗ-1", яч.32 - "РМЗ-2"</t>
  </si>
  <si>
    <t>яч.  11- "ГОРОД-1", яч.  28- "ГОРОД-2"</t>
  </si>
  <si>
    <t>яч. 16 - ф. "Биокомплекс"</t>
  </si>
  <si>
    <t>яч. 14 - ф."Райцентр"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</si>
  <si>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</si>
  <si>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</si>
  <si>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</si>
  <si>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</si>
  <si>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</si>
  <si>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</si>
  <si>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</si>
  <si>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</si>
  <si>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</si>
  <si>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</si>
  <si>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</si>
  <si>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</si>
  <si>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</si>
  <si>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</si>
  <si>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</si>
  <si>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</si>
  <si>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</si>
  <si>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</si>
  <si>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</si>
  <si>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</si>
  <si>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ВЛ-6кВ Ф-9 Погрузка, Ф-7 ЛПХ</t>
  </si>
  <si>
    <t>ВЛ-10 кВ Ф-2 ЛПХ, Ф-3 Мирный</t>
  </si>
  <si>
    <t>ВЛ-10 кВ Центр, Воинская часть</t>
  </si>
  <si>
    <t>67, 68, 69, 70, 71, 72,</t>
  </si>
  <si>
    <t>ВЛ-6 кВ Ф-2 пр. Больница, ВЛ-6 кВ Город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</si>
  <si>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</si>
  <si>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</si>
  <si>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</si>
  <si>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</si>
  <si>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</si>
  <si>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</si>
  <si>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</si>
  <si>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</si>
  <si>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</si>
  <si>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ВЛ-6 кВ Ф-8 пр. Победы, Ф-1 Военкомат</t>
  </si>
  <si>
    <t>ПС "Вытегра" ф. "ВЛ-6кВ Заречье" - в резерве</t>
  </si>
  <si>
    <t xml:space="preserve"> 5,6, 7, 8, 9</t>
  </si>
  <si>
    <t>ф.7 - КТП-21, ф.7 - КТП-16</t>
  </si>
  <si>
    <t>ф.7 - КТП-4, ф.14 - КТП-24</t>
  </si>
  <si>
    <t>ф.7 - КТП-21</t>
  </si>
  <si>
    <t>ф.7 - КТП-16</t>
  </si>
  <si>
    <t>ф.7 - КТП-4</t>
  </si>
  <si>
    <t>ф.14 - ТП-24</t>
  </si>
  <si>
    <t>ЛПК-1</t>
  </si>
  <si>
    <t>яч. 14 - ГДЗ - ЛПК-1</t>
  </si>
  <si>
    <t>67-75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</si>
  <si>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</si>
  <si>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</si>
  <si>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</si>
  <si>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</si>
  <si>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</si>
  <si>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яч.22 - РП 21-I, яч.7 - РП 21-II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</si>
  <si>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</si>
  <si>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</si>
  <si>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</si>
  <si>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</si>
  <si>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</si>
  <si>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</si>
  <si>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</si>
  <si>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</si>
  <si>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</si>
  <si>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</si>
  <si>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>яч. 2 - РП 8 яч. 11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</si>
  <si>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</si>
  <si>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</si>
  <si>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</si>
  <si>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</si>
  <si>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</si>
  <si>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</si>
  <si>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</si>
  <si>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</si>
  <si>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</si>
  <si>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</si>
  <si>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</si>
  <si>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</si>
  <si>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</si>
  <si>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</si>
  <si>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</si>
  <si>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</si>
  <si>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</si>
  <si>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</si>
  <si>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</si>
  <si>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</si>
  <si>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</si>
  <si>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</si>
  <si>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</si>
  <si>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</si>
  <si>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</si>
  <si>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</si>
  <si>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</si>
  <si>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</si>
  <si>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</si>
  <si>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ПС "Семигородняя"</t>
  </si>
  <si>
    <t>ВЛ-10 кВ "Семигородняя"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</si>
  <si>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</si>
  <si>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</si>
  <si>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</si>
  <si>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</si>
  <si>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</si>
  <si>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</si>
  <si>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</si>
  <si>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</si>
  <si>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</si>
  <si>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</si>
  <si>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</si>
  <si>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</si>
  <si>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</si>
  <si>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</si>
  <si>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</si>
  <si>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</si>
  <si>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</si>
  <si>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</si>
  <si>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</si>
  <si>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</si>
  <si>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</si>
  <si>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</si>
  <si>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</si>
  <si>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</si>
  <si>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</si>
  <si>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</si>
  <si>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</si>
  <si>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</si>
  <si>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</si>
  <si>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</si>
  <si>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</si>
  <si>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</si>
  <si>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</si>
  <si>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</si>
  <si>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</si>
  <si>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</si>
  <si>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</si>
  <si>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</si>
  <si>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</si>
  <si>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</si>
  <si>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</si>
  <si>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</si>
  <si>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</si>
  <si>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</si>
  <si>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</si>
  <si>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</si>
  <si>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</si>
  <si>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</si>
  <si>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</si>
  <si>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</si>
  <si>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</si>
  <si>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</si>
  <si>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</si>
  <si>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</si>
  <si>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</si>
  <si>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</si>
  <si>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</si>
  <si>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</si>
  <si>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</si>
  <si>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</si>
  <si>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</si>
  <si>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</si>
  <si>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</si>
  <si>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</si>
  <si>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</si>
  <si>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</si>
  <si>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</si>
  <si>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</si>
  <si>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</si>
  <si>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</si>
  <si>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</si>
  <si>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</si>
  <si>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</si>
  <si>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</si>
  <si>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</si>
  <si>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</si>
  <si>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</si>
  <si>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</si>
  <si>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</si>
  <si>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</si>
  <si>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</si>
  <si>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</si>
  <si>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</si>
  <si>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</si>
  <si>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</si>
  <si>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</si>
  <si>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</si>
  <si>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</si>
  <si>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</si>
  <si>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</si>
  <si>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</si>
  <si>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</si>
  <si>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</si>
  <si>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</si>
  <si>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</si>
  <si>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</si>
  <si>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</si>
  <si>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</si>
  <si>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</si>
  <si>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</si>
  <si>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</si>
  <si>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</si>
  <si>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</si>
  <si>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</si>
  <si>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</si>
  <si>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</si>
  <si>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</si>
  <si>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</si>
  <si>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</si>
  <si>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</si>
  <si>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</si>
  <si>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</si>
  <si>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</si>
  <si>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</si>
  <si>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</si>
  <si>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</si>
  <si>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</si>
  <si>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</si>
  <si>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</si>
  <si>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</si>
  <si>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</si>
  <si>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</si>
  <si>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</si>
  <si>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</si>
  <si>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</si>
  <si>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</si>
  <si>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</si>
  <si>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</si>
  <si>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</si>
  <si>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</si>
  <si>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</si>
  <si>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</si>
  <si>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</si>
  <si>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</si>
  <si>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</si>
  <si>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307, 409 ф."Охмыльцево"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</si>
  <si>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</si>
  <si>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</si>
  <si>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</si>
  <si>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</si>
  <si>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</si>
  <si>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</si>
  <si>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</si>
  <si>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</si>
  <si>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</si>
  <si>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</si>
  <si>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</si>
  <si>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</si>
  <si>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</si>
  <si>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</si>
  <si>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</si>
  <si>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</si>
  <si>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</si>
  <si>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</si>
  <si>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</si>
  <si>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</si>
  <si>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</si>
  <si>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</si>
  <si>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</si>
  <si>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</si>
  <si>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</si>
  <si>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</si>
  <si>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</si>
  <si>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</si>
  <si>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</si>
  <si>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</si>
  <si>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</si>
  <si>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</si>
  <si>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</si>
  <si>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</si>
  <si>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</si>
  <si>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</si>
  <si>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</si>
  <si>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</si>
  <si>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</si>
  <si>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</si>
  <si>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</si>
  <si>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</si>
  <si>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</si>
  <si>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</si>
  <si>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</si>
  <si>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</si>
  <si>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</si>
  <si>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</si>
  <si>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</si>
  <si>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</si>
  <si>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</si>
  <si>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</si>
  <si>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</si>
  <si>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</si>
  <si>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</si>
  <si>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</si>
  <si>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</si>
  <si>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</si>
  <si>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</si>
  <si>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</si>
  <si>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</si>
  <si>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</si>
  <si>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</si>
  <si>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</si>
  <si>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</si>
  <si>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</si>
  <si>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</si>
  <si>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</si>
  <si>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</si>
  <si>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</si>
  <si>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</si>
  <si>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</si>
  <si>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</si>
  <si>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</si>
  <si>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</si>
  <si>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</si>
  <si>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</si>
  <si>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</si>
  <si>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</si>
  <si>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</si>
  <si>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</si>
  <si>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</si>
  <si>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</si>
  <si>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</si>
  <si>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</si>
  <si>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</si>
  <si>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</si>
  <si>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</si>
  <si>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</si>
  <si>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</si>
  <si>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</si>
  <si>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</si>
  <si>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</si>
  <si>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</si>
  <si>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</si>
  <si>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</si>
  <si>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</si>
  <si>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</si>
  <si>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</si>
  <si>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</si>
  <si>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</si>
  <si>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</si>
  <si>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</si>
  <si>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</si>
  <si>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</si>
  <si>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</si>
  <si>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</si>
  <si>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</si>
  <si>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</si>
  <si>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</si>
  <si>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</si>
  <si>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</si>
  <si>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</si>
  <si>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</si>
  <si>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ПКУ</t>
  </si>
  <si>
    <t>филиал в г. Грязовец</t>
  </si>
  <si>
    <t>в режимный день 18 ДЕКАБРЯ 2019 г..</t>
  </si>
  <si>
    <t>КТП-663</t>
  </si>
  <si>
    <t>ВЛ-10 кВ ф Стадион</t>
  </si>
  <si>
    <t>в режимный деннь 17 ИЮНЯ 2020 г.</t>
  </si>
  <si>
    <t>РП 43</t>
  </si>
  <si>
    <t>ЯЧ. 2 - РП 33 ф.10</t>
  </si>
  <si>
    <t>ЯЧ. 2- РП 33 ф.10</t>
  </si>
  <si>
    <t xml:space="preserve">ТП 10 РЖД </t>
  </si>
  <si>
    <t>ТП 34 РЖД</t>
  </si>
  <si>
    <t>КТП 73</t>
  </si>
  <si>
    <t>ф. Нефтебаза</t>
  </si>
  <si>
    <t>ввод № 2 КТП-42 "Пономарево"</t>
  </si>
  <si>
    <t>ф Туровец</t>
  </si>
  <si>
    <t>сводных данных режимного дня  17 ИЮНЯ 2020 г.</t>
  </si>
  <si>
    <t xml:space="preserve">И.о.главного инженера АО "Вологдаоблэнерго"                        О.В.Уткин                                               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</si>
  <si>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</si>
  <si>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</si>
  <si>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</si>
  <si>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</si>
  <si>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</si>
  <si>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</si>
  <si>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</si>
  <si>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47, 48, 48-1,48-2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</si>
  <si>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</si>
  <si>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</si>
  <si>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</si>
  <si>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</si>
  <si>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</si>
  <si>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яч. 104 ф 6 кВ Керамик-1 КТП-1004</t>
  </si>
  <si>
    <t>ПС ЕРМАКОВО</t>
  </si>
  <si>
    <t>РУ-1</t>
  </si>
  <si>
    <t>ЯЧ. 7 - РП 20 яч.7</t>
  </si>
  <si>
    <t>Главный инженер ___________________ А.В. Чурляев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</si>
  <si>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</si>
  <si>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</si>
  <si>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</si>
  <si>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</si>
  <si>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</si>
  <si>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</si>
  <si>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</si>
  <si>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</si>
  <si>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</si>
  <si>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</si>
  <si>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</si>
  <si>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</si>
  <si>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</si>
  <si>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</si>
  <si>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</si>
  <si>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</si>
  <si>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</si>
  <si>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</si>
  <si>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</si>
  <si>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</si>
  <si>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</si>
  <si>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</si>
  <si>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</si>
  <si>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____________ф. Ивлево, ф. Майский _____________________</t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</si>
  <si>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</si>
  <si>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</si>
  <si>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</si>
  <si>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</si>
  <si>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</si>
  <si>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РТП 110/35/10 кВ Монастырская</t>
  </si>
  <si>
    <t xml:space="preserve"> ф Нефтебаза</t>
  </si>
  <si>
    <t>ввод № 3 КТП-Скребихово</t>
  </si>
  <si>
    <t>ф. Красная Звезда</t>
  </si>
  <si>
    <t xml:space="preserve">ООО "Сухонский КБК" ГПП 110/6 кВ </t>
  </si>
  <si>
    <t>55-1</t>
  </si>
  <si>
    <t>ИП Сокол 110/10/10</t>
  </si>
  <si>
    <t>ПС</t>
  </si>
  <si>
    <t xml:space="preserve"> ПС  110/10/10кВ ИП Сокол</t>
  </si>
  <si>
    <t>Ввод 1 Очистные 1</t>
  </si>
  <si>
    <t>Ввод 2 Очистные 2</t>
  </si>
  <si>
    <t>в режимный день 15 ИЮНЯ 2022 г.</t>
  </si>
  <si>
    <t>сводных данных режимного дня 15 ИЮНЯ 2022 г..</t>
  </si>
  <si>
    <t xml:space="preserve">ПС 110 кВ Харовск-Р </t>
  </si>
  <si>
    <t>ВЛ-10 кВ ф.Ивачино ТП-65     КТП 73</t>
  </si>
  <si>
    <t>ВЛ 10 кВ ф Родина</t>
  </si>
  <si>
    <t>ф. Ивлево, ф. Майский - ТП-28 Т1</t>
  </si>
  <si>
    <t>яч.25 ф Стадион</t>
  </si>
  <si>
    <t>яч. 18 ф."РУБЦОВО"- ПКУ - ВЛ№2</t>
  </si>
  <si>
    <t>ф. "УСТЬЕ" ПКУ</t>
  </si>
  <si>
    <t>яч..8 - ф.СПТУ</t>
  </si>
  <si>
    <t>яч.9 - ф.Кубенское  ПКУ</t>
  </si>
  <si>
    <t>ф.СПТУ, ф. Кубенское ПКУ</t>
  </si>
  <si>
    <t>ПС 110 кВ "Кубенское"</t>
  </si>
  <si>
    <t xml:space="preserve">ТП 217 </t>
  </si>
  <si>
    <t xml:space="preserve">ЯЧ. 3 - ТП 217 </t>
  </si>
  <si>
    <t>яч. 16 ф.Онега</t>
  </si>
  <si>
    <t>яч. 17 ф. Город-3</t>
  </si>
  <si>
    <t>яч.8 ф. Город-1</t>
  </si>
  <si>
    <t>яч. 14 ф.Город-2</t>
  </si>
  <si>
    <t>ТП-1080</t>
  </si>
  <si>
    <t>ЯЧ. 0 - ф "ГОРОД-5</t>
  </si>
  <si>
    <t>ЯЧ. 27 - ф ГОРОД-6</t>
  </si>
  <si>
    <t>40, 40-1, 41,41-1</t>
  </si>
  <si>
    <t>ПС Белозерск, ПС Вашки</t>
  </si>
  <si>
    <t>64-66-1</t>
  </si>
  <si>
    <t>______ВЛ 10 кВ ф. Красная Звезда ______</t>
  </si>
  <si>
    <t xml:space="preserve"> ф 6 кВ  БМЗ-1, БМЗ-2</t>
  </si>
  <si>
    <t>яч. 106 ф 6 кВ  БМЗ-1 РТП 25 Т1</t>
  </si>
  <si>
    <t>15,16,17,18,19,20, 21, 21-1, 21-2, 21-3, 21-4</t>
  </si>
  <si>
    <t>ПС ВОЛОГДА-ЮЖНАЯ РУ 6 кВ ОАО "БМЗ"</t>
  </si>
  <si>
    <t xml:space="preserve">21-5, </t>
  </si>
  <si>
    <t>яч. 204 ф 6 кВ  БМЗ-2 РТП 25 Т2</t>
  </si>
  <si>
    <t>яч. 106 ф 6 кВ  БМЗ-1 КТП-1038  Т2</t>
  </si>
  <si>
    <t>яч. 204 ф 6 кВ  БМЗ КТП-1038  Т1</t>
  </si>
  <si>
    <t>Код  140121</t>
  </si>
  <si>
    <t>Наименование  источника  питания</t>
  </si>
  <si>
    <t>Наименование  предприятия</t>
  </si>
  <si>
    <t>ГПП-110/10 кВ</t>
  </si>
  <si>
    <t xml:space="preserve">АО "ВОМЗ"   </t>
  </si>
  <si>
    <t>яч. 3     КТП-5  вв.1</t>
  </si>
  <si>
    <t>к  АЧР</t>
  </si>
  <si>
    <t>г. Вологда  улица  Мальцева, 54</t>
  </si>
  <si>
    <t>яч. 20  КТП-5  вв.2</t>
  </si>
  <si>
    <t xml:space="preserve"> к  АЧР</t>
  </si>
  <si>
    <t xml:space="preserve">               Таблица  № 1</t>
  </si>
  <si>
    <t xml:space="preserve">почасовых  записей  показаний  электрических счетчиков </t>
  </si>
  <si>
    <t>в  режимный  день</t>
  </si>
  <si>
    <t xml:space="preserve">Активная  энергия </t>
  </si>
  <si>
    <t xml:space="preserve">Реактивная  энергия </t>
  </si>
  <si>
    <t>ячейка  № 3</t>
  </si>
  <si>
    <t>ячейка  № 20 (резерв)</t>
  </si>
  <si>
    <t>ввод  № 3</t>
  </si>
  <si>
    <t xml:space="preserve">ячейка  № 20 </t>
  </si>
  <si>
    <t>Сумма</t>
  </si>
  <si>
    <t>часы</t>
  </si>
  <si>
    <t>Расчетный  коэф.</t>
  </si>
  <si>
    <t>активной</t>
  </si>
  <si>
    <t>реактив.</t>
  </si>
  <si>
    <t>суток</t>
  </si>
  <si>
    <t>показания</t>
  </si>
  <si>
    <t>расход</t>
  </si>
  <si>
    <t>энергии</t>
  </si>
  <si>
    <t>счетчика</t>
  </si>
  <si>
    <t>э/э  за  час</t>
  </si>
  <si>
    <t>кВт</t>
  </si>
  <si>
    <t>кВар</t>
  </si>
  <si>
    <t>Начальник  энергопроизводства</t>
  </si>
  <si>
    <t>____________________</t>
  </si>
  <si>
    <t xml:space="preserve">     И. В. Зайцев</t>
  </si>
  <si>
    <t>яч. 4   КТП-7   вв.1</t>
  </si>
  <si>
    <t>яч. 21  КТП-7  вв.2</t>
  </si>
  <si>
    <t>Таблица  № 1</t>
  </si>
  <si>
    <t>ячейка  № 4</t>
  </si>
  <si>
    <t>ячейка  № 21</t>
  </si>
  <si>
    <t xml:space="preserve">ячйка  № 21 </t>
  </si>
  <si>
    <t>яч. 39  КТП-6  вв.1</t>
  </si>
  <si>
    <t>яч. 33  КТП-6  вв.2</t>
  </si>
  <si>
    <t>ячейка  № 39</t>
  </si>
  <si>
    <t>ячейка  № 33</t>
  </si>
  <si>
    <t xml:space="preserve">ячейка  № 33 </t>
  </si>
  <si>
    <t xml:space="preserve">яч. 10  РП-2 яч.6 </t>
  </si>
  <si>
    <t xml:space="preserve">яч. 25а   РП-2  яч.12 </t>
  </si>
  <si>
    <t>ячейка  № 10</t>
  </si>
  <si>
    <t>ячейка  № 25а</t>
  </si>
  <si>
    <t xml:space="preserve">ячйка  № 25а </t>
  </si>
  <si>
    <t>яч. 11  КТП-8   вв.1</t>
  </si>
  <si>
    <t>яч. 24  КТП-8а</t>
  </si>
  <si>
    <t>котельная</t>
  </si>
  <si>
    <t>ячейка  № 11</t>
  </si>
  <si>
    <t>ячейка  № 24</t>
  </si>
  <si>
    <t xml:space="preserve">ячйка  № 24 </t>
  </si>
  <si>
    <t>яч. 12  КТП-10   вв.1  КТП-11 вв.1</t>
  </si>
  <si>
    <t>яч. 25  КТП-11   вв.2</t>
  </si>
  <si>
    <t>ячейка  № 12</t>
  </si>
  <si>
    <t>ячейка  № 25</t>
  </si>
  <si>
    <t xml:space="preserve">ячйка  № 25 </t>
  </si>
  <si>
    <t>яч. 26  КТП-14. КТП-13  вв.2</t>
  </si>
  <si>
    <t>яч. 40  КТП-12, КТП-13  вв.1</t>
  </si>
  <si>
    <t>ячейка  № 40</t>
  </si>
  <si>
    <t>ячейка  № 26</t>
  </si>
  <si>
    <t xml:space="preserve">ячйка  № 26 </t>
  </si>
  <si>
    <t>яч. 23  КТП-10  вв. 2</t>
  </si>
  <si>
    <t>ячейка  № 23</t>
  </si>
  <si>
    <t xml:space="preserve">ячейка  № </t>
  </si>
  <si>
    <t xml:space="preserve">ячйка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</si>
</sst>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  <numFmt numFmtId="173" formatCode="[$-F800]dddd\,\ mmmm\ dd\,\ yyyy"/>
  </numFmts>
  <fonts count="68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u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sz val="9"/>
      <color rgb="FF000000"/>
      <name val="Verdana"/>
      <family val="2"/>
      <charset val="204"/>
    </font>
    <font>
      <b/>
      <sz val="9"/>
      <name val="Verdana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1"/>
      <color indexed="6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8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" fillId="0" borderId="0" applyFont="0" applyFill="0" applyBorder="0" applyAlignment="0" applyProtection="0"/>
    <xf numFmtId="0" fontId="35" fillId="0" borderId="0"/>
    <xf numFmtId="0" fontId="3" fillId="0" borderId="0"/>
    <xf numFmtId="0" fontId="52" fillId="0" borderId="0">
      <alignment horizontal="right" vertical="center"/>
    </xf>
    <xf numFmtId="0" fontId="2" fillId="0" borderId="0"/>
    <xf numFmtId="0" fontId="4" fillId="0" borderId="0"/>
    <xf numFmtId="0" fontId="2" fillId="0" borderId="0"/>
    <xf numFmtId="0" fontId="1" fillId="0" borderId="0"/>
  </cellStyleXfs>
  <cellXfs count="3145">
    <xf numFmtId="0" fontId="0" fillId="0" borderId="0" xfId="0"/>
    <xf numFmtId="0" fontId="7" fillId="0" borderId="0" xfId="52" applyFont="1"/>
    <xf numFmtId="0" fontId="7" fillId="0" borderId="0" xfId="52" applyFont="1" applyAlignment="1">
      <alignment horizontal="center"/>
    </xf>
    <xf numFmtId="0" fontId="7" fillId="0" borderId="0" xfId="52" applyFont="1" applyBorder="1"/>
    <xf numFmtId="0" fontId="13" fillId="0" borderId="0" xfId="52" applyFont="1"/>
    <xf numFmtId="0" fontId="7" fillId="0" borderId="1" xfId="52" applyFont="1" applyBorder="1" applyAlignment="1">
      <alignment horizontal="center"/>
    </xf>
    <xf numFmtId="0" fontId="7" fillId="0" borderId="2" xfId="52" applyFont="1" applyBorder="1" applyAlignment="1">
      <alignment horizontal="center"/>
    </xf>
    <xf numFmtId="0" fontId="11" fillId="0" borderId="3" xfId="52" applyFont="1" applyBorder="1" applyAlignment="1">
      <alignment horizontal="center" vertical="center" wrapText="1"/>
    </xf>
    <xf numFmtId="0" fontId="7" fillId="0" borderId="0" xfId="52" applyFont="1" applyAlignment="1">
      <alignment horizontal="center" vertical="center"/>
    </xf>
    <xf numFmtId="0" fontId="10" fillId="0" borderId="3" xfId="52" applyFont="1" applyBorder="1" applyAlignment="1">
      <alignment horizontal="center" vertical="center"/>
    </xf>
    <xf numFmtId="0" fontId="10" fillId="0" borderId="0" xfId="52" applyFont="1" applyAlignment="1">
      <alignment horizontal="center" vertical="center"/>
    </xf>
    <xf numFmtId="0" fontId="7" fillId="0" borderId="3" xfId="52" applyFont="1" applyBorder="1" applyAlignment="1">
      <alignment horizontal="center" vertical="center"/>
    </xf>
    <xf numFmtId="0" fontId="5" fillId="0" borderId="0" xfId="52" applyAlignment="1">
      <alignment horizontal="center" vertical="center"/>
    </xf>
    <xf numFmtId="0" fontId="5" fillId="0" borderId="0" xfId="52"/>
    <xf numFmtId="0" fontId="7" fillId="0" borderId="0" xfId="51" applyFont="1"/>
    <xf numFmtId="0" fontId="7" fillId="0" borderId="0" xfId="51" applyFont="1" applyAlignment="1">
      <alignment horizontal="center"/>
    </xf>
    <xf numFmtId="0" fontId="7" fillId="0" borderId="0" xfId="51" applyFont="1" applyBorder="1"/>
    <xf numFmtId="0" fontId="13" fillId="0" borderId="0" xfId="51" applyFont="1"/>
    <xf numFmtId="0" fontId="7" fillId="0" borderId="1" xfId="51" applyFont="1" applyBorder="1" applyAlignment="1">
      <alignment horizontal="center"/>
    </xf>
    <xf numFmtId="0" fontId="7" fillId="0" borderId="2" xfId="51" applyFont="1" applyBorder="1" applyAlignment="1">
      <alignment horizontal="center"/>
    </xf>
    <xf numFmtId="0" fontId="11" fillId="0" borderId="3" xfId="51" applyFont="1" applyBorder="1" applyAlignment="1">
      <alignment horizontal="center" vertical="center" wrapText="1"/>
    </xf>
    <xf numFmtId="0" fontId="7" fillId="0" borderId="0" xfId="51" applyFont="1" applyAlignment="1">
      <alignment horizontal="center" vertical="center"/>
    </xf>
    <xf numFmtId="0" fontId="10" fillId="0" borderId="3" xfId="51" applyFont="1" applyBorder="1" applyAlignment="1">
      <alignment horizontal="center" vertical="center"/>
    </xf>
    <xf numFmtId="0" fontId="10" fillId="0" borderId="0" xfId="51" applyFont="1" applyAlignment="1">
      <alignment horizontal="center" vertical="center"/>
    </xf>
    <xf numFmtId="0" fontId="7" fillId="0" borderId="3" xfId="51" applyFont="1" applyBorder="1" applyAlignment="1">
      <alignment horizontal="center" vertical="center"/>
    </xf>
    <xf numFmtId="0" fontId="5" fillId="0" borderId="0" xfId="51" applyAlignment="1">
      <alignment horizontal="center" vertical="center"/>
    </xf>
    <xf numFmtId="0" fontId="7" fillId="0" borderId="0" xfId="59" applyFont="1" applyAlignment="1">
      <alignment horizontal="center"/>
    </xf>
    <xf numFmtId="0" fontId="5" fillId="0" borderId="0" xfId="51"/>
    <xf numFmtId="0" fontId="7" fillId="0" borderId="0" xfId="44" applyFont="1"/>
    <xf numFmtId="0" fontId="7" fillId="0" borderId="0" xfId="44" applyFont="1" applyAlignment="1">
      <alignment horizontal="center"/>
    </xf>
    <xf numFmtId="0" fontId="7" fillId="0" borderId="0" xfId="44" applyFont="1" applyBorder="1"/>
    <xf numFmtId="0" fontId="13" fillId="0" borderId="0" xfId="44" applyFont="1"/>
    <xf numFmtId="0" fontId="7" fillId="0" borderId="1" xfId="44" applyFont="1" applyBorder="1" applyAlignment="1">
      <alignment horizontal="center"/>
    </xf>
    <xf numFmtId="0" fontId="7" fillId="0" borderId="2" xfId="44" applyFont="1" applyBorder="1" applyAlignment="1">
      <alignment horizontal="center"/>
    </xf>
    <xf numFmtId="0" fontId="11" fillId="0" borderId="3" xfId="44" applyFont="1" applyBorder="1" applyAlignment="1">
      <alignment horizontal="center" vertical="center" wrapText="1"/>
    </xf>
    <xf numFmtId="0" fontId="7" fillId="0" borderId="0" xfId="44" applyFont="1" applyAlignment="1">
      <alignment horizontal="center" vertical="center"/>
    </xf>
    <xf numFmtId="0" fontId="10" fillId="0" borderId="3" xfId="44" applyFont="1" applyBorder="1" applyAlignment="1">
      <alignment horizontal="center" vertical="center"/>
    </xf>
    <xf numFmtId="0" fontId="10" fillId="0" borderId="0" xfId="44" applyFont="1" applyAlignment="1">
      <alignment horizontal="center" vertical="center"/>
    </xf>
    <xf numFmtId="0" fontId="7" fillId="0" borderId="3" xfId="44" applyFont="1" applyBorder="1" applyAlignment="1">
      <alignment horizontal="center" vertical="center"/>
    </xf>
    <xf numFmtId="0" fontId="5" fillId="0" borderId="0" xfId="44" applyAlignment="1">
      <alignment horizontal="center" vertical="center"/>
    </xf>
    <xf numFmtId="0" fontId="7" fillId="0" borderId="2" xfId="59" applyFont="1" applyBorder="1" applyAlignment="1">
      <alignment horizontal="center"/>
    </xf>
    <xf numFmtId="0" fontId="5" fillId="0" borderId="0" xfId="44"/>
    <xf numFmtId="0" fontId="7" fillId="0" borderId="0" xfId="69" applyFont="1"/>
    <xf numFmtId="0" fontId="7" fillId="0" borderId="0" xfId="69" applyFont="1" applyAlignment="1">
      <alignment horizontal="center"/>
    </xf>
    <xf numFmtId="0" fontId="7" fillId="0" borderId="0" xfId="69" applyFont="1" applyBorder="1"/>
    <xf numFmtId="0" fontId="13" fillId="0" borderId="0" xfId="69" applyFont="1"/>
    <xf numFmtId="0" fontId="7" fillId="0" borderId="1" xfId="69" applyFont="1" applyBorder="1" applyAlignment="1">
      <alignment horizontal="center"/>
    </xf>
    <xf numFmtId="0" fontId="7" fillId="0" borderId="2" xfId="69" applyFont="1" applyBorder="1" applyAlignment="1">
      <alignment horizontal="center"/>
    </xf>
    <xf numFmtId="0" fontId="11" fillId="0" borderId="3" xfId="69" applyFont="1" applyBorder="1" applyAlignment="1">
      <alignment horizontal="center" vertical="center" wrapText="1"/>
    </xf>
    <xf numFmtId="0" fontId="7" fillId="0" borderId="0" xfId="69" applyFont="1" applyAlignment="1">
      <alignment horizontal="center" vertical="center"/>
    </xf>
    <xf numFmtId="0" fontId="10" fillId="0" borderId="3" xfId="69" applyFont="1" applyBorder="1" applyAlignment="1">
      <alignment horizontal="center" vertical="center"/>
    </xf>
    <xf numFmtId="0" fontId="10" fillId="0" borderId="0" xfId="69" applyFont="1" applyAlignment="1">
      <alignment horizontal="center" vertical="center"/>
    </xf>
    <xf numFmtId="0" fontId="7" fillId="0" borderId="3" xfId="69" applyFont="1" applyBorder="1" applyAlignment="1">
      <alignment horizontal="center" vertical="center"/>
    </xf>
    <xf numFmtId="0" fontId="7" fillId="0" borderId="1" xfId="59" applyFont="1" applyBorder="1" applyAlignment="1">
      <alignment horizontal="center"/>
    </xf>
    <xf numFmtId="0" fontId="5" fillId="0" borderId="0" xfId="69" applyAlignment="1">
      <alignment horizontal="center" vertical="center"/>
    </xf>
    <xf numFmtId="0" fontId="5" fillId="0" borderId="0" xfId="69"/>
    <xf numFmtId="0" fontId="7" fillId="0" borderId="0" xfId="43" applyFont="1"/>
    <xf numFmtId="0" fontId="7" fillId="0" borderId="0" xfId="43" applyFont="1" applyAlignment="1">
      <alignment horizontal="center"/>
    </xf>
    <xf numFmtId="0" fontId="7" fillId="0" borderId="0" xfId="43" applyFont="1" applyBorder="1"/>
    <xf numFmtId="0" fontId="13" fillId="0" borderId="0" xfId="43" applyFont="1"/>
    <xf numFmtId="0" fontId="7" fillId="0" borderId="1" xfId="43" applyFont="1" applyBorder="1" applyAlignment="1">
      <alignment horizontal="center"/>
    </xf>
    <xf numFmtId="0" fontId="7" fillId="0" borderId="2" xfId="43" applyFont="1" applyBorder="1" applyAlignment="1">
      <alignment horizontal="center"/>
    </xf>
    <xf numFmtId="0" fontId="11" fillId="0" borderId="3" xfId="43" applyFont="1" applyBorder="1" applyAlignment="1">
      <alignment horizontal="center" vertical="center" wrapText="1"/>
    </xf>
    <xf numFmtId="0" fontId="7" fillId="0" borderId="0" xfId="43" applyFont="1" applyAlignment="1">
      <alignment horizontal="center" vertical="center"/>
    </xf>
    <xf numFmtId="0" fontId="10" fillId="0" borderId="3" xfId="43" applyFont="1" applyBorder="1" applyAlignment="1">
      <alignment horizontal="center" vertical="center"/>
    </xf>
    <xf numFmtId="0" fontId="10" fillId="0" borderId="0" xfId="43" applyFont="1" applyAlignment="1">
      <alignment horizontal="center" vertical="center"/>
    </xf>
    <xf numFmtId="0" fontId="7" fillId="0" borderId="3" xfId="43" applyFont="1" applyBorder="1" applyAlignment="1">
      <alignment horizontal="center" vertical="center"/>
    </xf>
    <xf numFmtId="0" fontId="5" fillId="0" borderId="0" xfId="43" applyAlignment="1">
      <alignment horizontal="center" vertical="center"/>
    </xf>
    <xf numFmtId="0" fontId="5" fillId="0" borderId="0" xfId="43"/>
    <xf numFmtId="0" fontId="7" fillId="0" borderId="0" xfId="59" applyFont="1"/>
    <xf numFmtId="0" fontId="7" fillId="0" borderId="0" xfId="59" applyFont="1" applyBorder="1"/>
    <xf numFmtId="0" fontId="13" fillId="0" borderId="0" xfId="59" applyFont="1"/>
    <xf numFmtId="0" fontId="11" fillId="0" borderId="3" xfId="59" applyFont="1" applyBorder="1" applyAlignment="1">
      <alignment horizontal="center" vertical="center" wrapText="1"/>
    </xf>
    <xf numFmtId="0" fontId="7" fillId="0" borderId="0" xfId="59" applyFont="1" applyAlignment="1">
      <alignment horizontal="center" vertical="center"/>
    </xf>
    <xf numFmtId="0" fontId="10" fillId="0" borderId="3" xfId="59" applyFont="1" applyBorder="1" applyAlignment="1">
      <alignment horizontal="center" vertical="center"/>
    </xf>
    <xf numFmtId="0" fontId="10" fillId="0" borderId="0" xfId="59" applyFont="1" applyAlignment="1">
      <alignment horizontal="center" vertical="center"/>
    </xf>
    <xf numFmtId="0" fontId="7" fillId="0" borderId="3" xfId="59" applyFont="1" applyBorder="1" applyAlignment="1">
      <alignment horizontal="center" vertical="center"/>
    </xf>
    <xf numFmtId="0" fontId="5" fillId="0" borderId="0" xfId="59" applyAlignment="1">
      <alignment horizontal="center" vertical="center"/>
    </xf>
    <xf numFmtId="0" fontId="5" fillId="0" borderId="0" xfId="59"/>
    <xf numFmtId="0" fontId="7" fillId="0" borderId="0" xfId="46" applyFont="1"/>
    <xf numFmtId="0" fontId="7" fillId="0" borderId="0" xfId="46" applyFont="1" applyAlignment="1">
      <alignment horizontal="center"/>
    </xf>
    <xf numFmtId="0" fontId="7" fillId="0" borderId="0" xfId="46" applyFont="1" applyBorder="1"/>
    <xf numFmtId="0" fontId="13" fillId="0" borderId="0" xfId="46" applyFont="1"/>
    <xf numFmtId="0" fontId="7" fillId="0" borderId="1" xfId="46" applyFont="1" applyBorder="1" applyAlignment="1">
      <alignment horizontal="center"/>
    </xf>
    <xf numFmtId="0" fontId="7" fillId="0" borderId="2" xfId="46" applyFont="1" applyBorder="1" applyAlignment="1">
      <alignment horizontal="center"/>
    </xf>
    <xf numFmtId="0" fontId="11" fillId="0" borderId="3" xfId="46" applyFont="1" applyBorder="1" applyAlignment="1">
      <alignment horizontal="center" vertical="center" wrapText="1"/>
    </xf>
    <xf numFmtId="0" fontId="7" fillId="0" borderId="0" xfId="46" applyFont="1" applyAlignment="1">
      <alignment horizontal="center" vertical="center"/>
    </xf>
    <xf numFmtId="0" fontId="10" fillId="0" borderId="3" xfId="46" applyFont="1" applyBorder="1" applyAlignment="1">
      <alignment horizontal="center" vertical="center"/>
    </xf>
    <xf numFmtId="0" fontId="7" fillId="0" borderId="2" xfId="66" applyFont="1" applyBorder="1" applyAlignment="1">
      <alignment horizontal="center"/>
    </xf>
    <xf numFmtId="0" fontId="7" fillId="0" borderId="0" xfId="66" applyFont="1" applyAlignment="1">
      <alignment horizontal="center"/>
    </xf>
    <xf numFmtId="0" fontId="10" fillId="0" borderId="0" xfId="46" applyFont="1" applyAlignment="1">
      <alignment horizontal="center" vertical="center"/>
    </xf>
    <xf numFmtId="0" fontId="7" fillId="0" borderId="3" xfId="46" applyFont="1" applyBorder="1" applyAlignment="1">
      <alignment horizontal="center" vertical="center"/>
    </xf>
    <xf numFmtId="0" fontId="5" fillId="0" borderId="0" xfId="46" applyAlignment="1">
      <alignment horizontal="center" vertical="center"/>
    </xf>
    <xf numFmtId="0" fontId="5" fillId="0" borderId="0" xfId="46"/>
    <xf numFmtId="0" fontId="7" fillId="0" borderId="0" xfId="66" applyFont="1"/>
    <xf numFmtId="0" fontId="7" fillId="0" borderId="0" xfId="66" applyFont="1" applyBorder="1"/>
    <xf numFmtId="0" fontId="13" fillId="0" borderId="0" xfId="66" applyFont="1"/>
    <xf numFmtId="0" fontId="7" fillId="0" borderId="1" xfId="66" applyFont="1" applyBorder="1" applyAlignment="1">
      <alignment horizontal="center"/>
    </xf>
    <xf numFmtId="0" fontId="11" fillId="0" borderId="3" xfId="66" applyFont="1" applyBorder="1" applyAlignment="1">
      <alignment horizontal="center" vertical="center" wrapText="1"/>
    </xf>
    <xf numFmtId="0" fontId="7" fillId="0" borderId="0" xfId="66" applyFont="1" applyAlignment="1">
      <alignment horizontal="center" vertical="center"/>
    </xf>
    <xf numFmtId="0" fontId="10" fillId="0" borderId="3" xfId="66" applyFont="1" applyBorder="1" applyAlignment="1">
      <alignment horizontal="center" vertical="center"/>
    </xf>
    <xf numFmtId="0" fontId="10" fillId="0" borderId="0" xfId="66" applyFont="1" applyAlignment="1">
      <alignment horizontal="center" vertical="center"/>
    </xf>
    <xf numFmtId="0" fontId="7" fillId="0" borderId="3" xfId="66" applyFont="1" applyBorder="1" applyAlignment="1">
      <alignment horizontal="center" vertical="center"/>
    </xf>
    <xf numFmtId="0" fontId="5" fillId="0" borderId="0" xfId="66" applyAlignment="1">
      <alignment horizontal="center" vertical="center"/>
    </xf>
    <xf numFmtId="0" fontId="5" fillId="0" borderId="0" xfId="66"/>
    <xf numFmtId="0" fontId="7" fillId="0" borderId="0" xfId="40" applyFont="1"/>
    <xf numFmtId="0" fontId="7" fillId="0" borderId="0" xfId="40" applyFont="1" applyAlignment="1">
      <alignment horizontal="center"/>
    </xf>
    <xf numFmtId="0" fontId="7" fillId="0" borderId="0" xfId="40" applyFont="1" applyBorder="1"/>
    <xf numFmtId="0" fontId="13" fillId="0" borderId="0" xfId="40" applyFont="1"/>
    <xf numFmtId="0" fontId="7" fillId="0" borderId="1" xfId="40" applyFont="1" applyBorder="1" applyAlignment="1">
      <alignment horizontal="center"/>
    </xf>
    <xf numFmtId="0" fontId="7" fillId="0" borderId="2" xfId="40" applyFont="1" applyBorder="1" applyAlignment="1">
      <alignment horizontal="center"/>
    </xf>
    <xf numFmtId="0" fontId="11" fillId="0" borderId="3" xfId="40" applyFont="1" applyBorder="1" applyAlignment="1">
      <alignment horizontal="center" vertical="center" wrapText="1"/>
    </xf>
    <xf numFmtId="0" fontId="7" fillId="0" borderId="0" xfId="40" applyFont="1" applyAlignment="1">
      <alignment horizontal="center" vertical="center"/>
    </xf>
    <xf numFmtId="0" fontId="10" fillId="0" borderId="3" xfId="40" applyFont="1" applyBorder="1" applyAlignment="1">
      <alignment horizontal="center" vertical="center"/>
    </xf>
    <xf numFmtId="0" fontId="10" fillId="0" borderId="0" xfId="40" applyFont="1" applyAlignment="1">
      <alignment horizontal="center" vertical="center"/>
    </xf>
    <xf numFmtId="0" fontId="7" fillId="0" borderId="3" xfId="40" applyFont="1" applyBorder="1" applyAlignment="1">
      <alignment horizontal="center" vertical="center"/>
    </xf>
    <xf numFmtId="0" fontId="5" fillId="0" borderId="0" xfId="40" applyAlignment="1">
      <alignment horizontal="center" vertical="center"/>
    </xf>
    <xf numFmtId="0" fontId="5" fillId="0" borderId="0" xfId="40"/>
    <xf numFmtId="0" fontId="7" fillId="0" borderId="0" xfId="22" applyFont="1"/>
    <xf numFmtId="0" fontId="7" fillId="0" borderId="0" xfId="22" applyFont="1" applyAlignment="1">
      <alignment horizontal="center"/>
    </xf>
    <xf numFmtId="0" fontId="7" fillId="0" borderId="0" xfId="22" applyFont="1" applyBorder="1"/>
    <xf numFmtId="0" fontId="13" fillId="0" borderId="0" xfId="22" applyFont="1"/>
    <xf numFmtId="0" fontId="7" fillId="0" borderId="1" xfId="22" applyFont="1" applyBorder="1" applyAlignment="1">
      <alignment horizontal="center"/>
    </xf>
    <xf numFmtId="0" fontId="7" fillId="0" borderId="2" xfId="22" applyFont="1" applyBorder="1" applyAlignment="1">
      <alignment horizontal="center"/>
    </xf>
    <xf numFmtId="0" fontId="11" fillId="0" borderId="3" xfId="22" applyFont="1" applyBorder="1" applyAlignment="1">
      <alignment horizontal="center" vertical="center" wrapText="1"/>
    </xf>
    <xf numFmtId="0" fontId="7" fillId="0" borderId="0" xfId="22" applyFont="1" applyAlignment="1">
      <alignment horizontal="center" vertical="center"/>
    </xf>
    <xf numFmtId="0" fontId="10" fillId="0" borderId="3" xfId="22" applyFont="1" applyBorder="1" applyAlignment="1">
      <alignment horizontal="center" vertical="center"/>
    </xf>
    <xf numFmtId="0" fontId="10" fillId="0" borderId="0" xfId="22" applyFont="1" applyAlignment="1">
      <alignment horizontal="center" vertical="center"/>
    </xf>
    <xf numFmtId="0" fontId="7" fillId="0" borderId="3" xfId="22" applyFont="1" applyBorder="1" applyAlignment="1">
      <alignment horizontal="center" vertical="center"/>
    </xf>
    <xf numFmtId="0" fontId="5" fillId="0" borderId="0" xfId="22" applyAlignment="1">
      <alignment horizontal="center" vertical="center"/>
    </xf>
    <xf numFmtId="0" fontId="5" fillId="0" borderId="0" xfId="22"/>
    <xf numFmtId="0" fontId="7" fillId="0" borderId="0" xfId="49" applyFont="1"/>
    <xf numFmtId="0" fontId="7" fillId="0" borderId="0" xfId="49" applyFont="1" applyAlignment="1">
      <alignment horizontal="center"/>
    </xf>
    <xf numFmtId="0" fontId="7" fillId="0" borderId="0" xfId="49" applyFont="1" applyBorder="1"/>
    <xf numFmtId="0" fontId="13" fillId="0" borderId="0" xfId="49" applyFont="1"/>
    <xf numFmtId="0" fontId="7" fillId="0" borderId="1" xfId="49" applyFont="1" applyBorder="1" applyAlignment="1">
      <alignment horizontal="center"/>
    </xf>
    <xf numFmtId="0" fontId="7" fillId="0" borderId="2" xfId="49" applyFont="1" applyBorder="1" applyAlignment="1">
      <alignment horizontal="center"/>
    </xf>
    <xf numFmtId="0" fontId="11" fillId="0" borderId="3" xfId="49" applyFont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10" fillId="0" borderId="3" xfId="49" applyFont="1" applyBorder="1" applyAlignment="1">
      <alignment horizontal="center" vertical="center"/>
    </xf>
    <xf numFmtId="0" fontId="10" fillId="0" borderId="0" xfId="49" applyFont="1" applyAlignment="1">
      <alignment horizontal="center" vertical="center"/>
    </xf>
    <xf numFmtId="0" fontId="7" fillId="0" borderId="3" xfId="49" applyFont="1" applyBorder="1" applyAlignment="1">
      <alignment horizontal="center" vertical="center"/>
    </xf>
    <xf numFmtId="0" fontId="5" fillId="0" borderId="0" xfId="49" applyAlignment="1">
      <alignment horizontal="center" vertical="center"/>
    </xf>
    <xf numFmtId="0" fontId="5" fillId="0" borderId="0" xfId="49"/>
    <xf numFmtId="0" fontId="7" fillId="0" borderId="0" xfId="36" applyFont="1"/>
    <xf numFmtId="0" fontId="7" fillId="0" borderId="0" xfId="36" applyFont="1" applyAlignment="1">
      <alignment horizontal="center"/>
    </xf>
    <xf numFmtId="0" fontId="7" fillId="0" borderId="0" xfId="36" applyFont="1" applyBorder="1"/>
    <xf numFmtId="0" fontId="13" fillId="0" borderId="0" xfId="36" applyFont="1"/>
    <xf numFmtId="0" fontId="7" fillId="0" borderId="1" xfId="36" applyFont="1" applyBorder="1" applyAlignment="1">
      <alignment horizontal="center"/>
    </xf>
    <xf numFmtId="0" fontId="7" fillId="0" borderId="2" xfId="36" applyFont="1" applyBorder="1" applyAlignment="1">
      <alignment horizontal="center"/>
    </xf>
    <xf numFmtId="0" fontId="11" fillId="0" borderId="3" xfId="36" applyFont="1" applyBorder="1" applyAlignment="1">
      <alignment horizontal="center" vertical="center" wrapText="1"/>
    </xf>
    <xf numFmtId="0" fontId="7" fillId="0" borderId="0" xfId="36" applyFont="1" applyAlignment="1">
      <alignment horizontal="center" vertical="center"/>
    </xf>
    <xf numFmtId="0" fontId="10" fillId="0" borderId="3" xfId="36" applyFont="1" applyBorder="1" applyAlignment="1">
      <alignment horizontal="center" vertical="center"/>
    </xf>
    <xf numFmtId="0" fontId="10" fillId="0" borderId="0" xfId="36" applyFont="1" applyAlignment="1">
      <alignment horizontal="center" vertical="center"/>
    </xf>
    <xf numFmtId="0" fontId="7" fillId="0" borderId="3" xfId="36" applyFont="1" applyBorder="1" applyAlignment="1">
      <alignment horizontal="center" vertical="center"/>
    </xf>
    <xf numFmtId="0" fontId="5" fillId="0" borderId="0" xfId="36" applyAlignment="1">
      <alignment horizontal="center" vertical="center"/>
    </xf>
    <xf numFmtId="0" fontId="5" fillId="0" borderId="0" xfId="36"/>
    <xf numFmtId="0" fontId="7" fillId="0" borderId="0" xfId="67" applyFont="1"/>
    <xf numFmtId="0" fontId="7" fillId="0" borderId="0" xfId="67" applyFont="1" applyAlignment="1">
      <alignment horizontal="center"/>
    </xf>
    <xf numFmtId="0" fontId="7" fillId="0" borderId="0" xfId="67" applyFont="1" applyBorder="1"/>
    <xf numFmtId="0" fontId="13" fillId="0" borderId="0" xfId="67" applyFont="1"/>
    <xf numFmtId="0" fontId="7" fillId="0" borderId="1" xfId="67" applyFont="1" applyBorder="1" applyAlignment="1">
      <alignment horizontal="center"/>
    </xf>
    <xf numFmtId="0" fontId="7" fillId="0" borderId="2" xfId="67" applyFont="1" applyBorder="1" applyAlignment="1">
      <alignment horizontal="center"/>
    </xf>
    <xf numFmtId="0" fontId="11" fillId="0" borderId="3" xfId="67" applyFont="1" applyBorder="1" applyAlignment="1">
      <alignment horizontal="center" vertical="center" wrapText="1"/>
    </xf>
    <xf numFmtId="0" fontId="7" fillId="0" borderId="0" xfId="67" applyFont="1" applyAlignment="1">
      <alignment horizontal="center" vertical="center"/>
    </xf>
    <xf numFmtId="0" fontId="10" fillId="0" borderId="3" xfId="67" applyFont="1" applyBorder="1" applyAlignment="1">
      <alignment horizontal="center" vertical="center"/>
    </xf>
    <xf numFmtId="0" fontId="10" fillId="0" borderId="0" xfId="67" applyFont="1" applyAlignment="1">
      <alignment horizontal="center" vertical="center"/>
    </xf>
    <xf numFmtId="0" fontId="7" fillId="0" borderId="3" xfId="67" applyFont="1" applyBorder="1" applyAlignment="1">
      <alignment horizontal="center" vertical="center"/>
    </xf>
    <xf numFmtId="0" fontId="5" fillId="0" borderId="0" xfId="67" applyAlignment="1">
      <alignment horizontal="center" vertical="center"/>
    </xf>
    <xf numFmtId="0" fontId="5" fillId="0" borderId="0" xfId="67"/>
    <xf numFmtId="0" fontId="7" fillId="0" borderId="0" xfId="42" applyFont="1"/>
    <xf numFmtId="0" fontId="7" fillId="0" borderId="0" xfId="42" applyFont="1" applyAlignment="1">
      <alignment horizontal="center"/>
    </xf>
    <xf numFmtId="0" fontId="7" fillId="0" borderId="0" xfId="42" applyFont="1" applyBorder="1"/>
    <xf numFmtId="0" fontId="13" fillId="0" borderId="0" xfId="42" applyFont="1"/>
    <xf numFmtId="0" fontId="7" fillId="0" borderId="1" xfId="42" applyFont="1" applyBorder="1" applyAlignment="1">
      <alignment horizontal="center"/>
    </xf>
    <xf numFmtId="0" fontId="7" fillId="0" borderId="2" xfId="42" applyFont="1" applyBorder="1" applyAlignment="1">
      <alignment horizontal="center"/>
    </xf>
    <xf numFmtId="0" fontId="11" fillId="0" borderId="3" xfId="42" applyFont="1" applyBorder="1" applyAlignment="1">
      <alignment horizontal="center" vertical="center" wrapText="1"/>
    </xf>
    <xf numFmtId="0" fontId="7" fillId="0" borderId="0" xfId="42" applyFont="1" applyAlignment="1">
      <alignment horizontal="center" vertical="center"/>
    </xf>
    <xf numFmtId="0" fontId="10" fillId="0" borderId="3" xfId="42" applyFont="1" applyBorder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3" xfId="42" applyFont="1" applyBorder="1" applyAlignment="1">
      <alignment horizontal="center" vertical="center"/>
    </xf>
    <xf numFmtId="0" fontId="5" fillId="0" borderId="0" xfId="42" applyAlignment="1">
      <alignment horizontal="center" vertical="center"/>
    </xf>
    <xf numFmtId="0" fontId="5" fillId="0" borderId="0" xfId="42"/>
    <xf numFmtId="0" fontId="7" fillId="0" borderId="0" xfId="57" applyFont="1"/>
    <xf numFmtId="0" fontId="7" fillId="0" borderId="0" xfId="57" applyFont="1" applyAlignment="1">
      <alignment horizontal="center"/>
    </xf>
    <xf numFmtId="0" fontId="7" fillId="0" borderId="0" xfId="57" applyFont="1" applyBorder="1"/>
    <xf numFmtId="0" fontId="13" fillId="0" borderId="0" xfId="57" applyFont="1"/>
    <xf numFmtId="0" fontId="7" fillId="0" borderId="1" xfId="57" applyFont="1" applyBorder="1" applyAlignment="1">
      <alignment horizontal="center"/>
    </xf>
    <xf numFmtId="0" fontId="7" fillId="0" borderId="2" xfId="57" applyFont="1" applyBorder="1" applyAlignment="1">
      <alignment horizontal="center"/>
    </xf>
    <xf numFmtId="0" fontId="11" fillId="0" borderId="3" xfId="57" applyFont="1" applyBorder="1" applyAlignment="1">
      <alignment horizontal="center" vertical="center" wrapText="1"/>
    </xf>
    <xf numFmtId="0" fontId="7" fillId="0" borderId="0" xfId="57" applyFont="1" applyAlignment="1">
      <alignment horizontal="center" vertical="center"/>
    </xf>
    <xf numFmtId="0" fontId="10" fillId="0" borderId="3" xfId="57" applyFont="1" applyBorder="1" applyAlignment="1">
      <alignment horizontal="center" vertical="center"/>
    </xf>
    <xf numFmtId="0" fontId="10" fillId="0" borderId="0" xfId="57" applyFont="1" applyAlignment="1">
      <alignment horizontal="center" vertical="center"/>
    </xf>
    <xf numFmtId="0" fontId="7" fillId="0" borderId="3" xfId="57" applyFont="1" applyBorder="1" applyAlignment="1">
      <alignment horizontal="center" vertical="center"/>
    </xf>
    <xf numFmtId="0" fontId="5" fillId="0" borderId="0" xfId="57" applyAlignment="1">
      <alignment horizontal="center" vertical="center"/>
    </xf>
    <xf numFmtId="0" fontId="5" fillId="0" borderId="0" xfId="57"/>
    <xf numFmtId="0" fontId="7" fillId="0" borderId="0" xfId="45" applyFont="1"/>
    <xf numFmtId="0" fontId="7" fillId="0" borderId="0" xfId="45" applyFont="1" applyAlignment="1">
      <alignment horizontal="center"/>
    </xf>
    <xf numFmtId="0" fontId="7" fillId="0" borderId="0" xfId="45" applyFont="1" applyBorder="1"/>
    <xf numFmtId="0" fontId="13" fillId="0" borderId="0" xfId="45" applyFont="1"/>
    <xf numFmtId="0" fontId="7" fillId="0" borderId="1" xfId="45" applyFont="1" applyBorder="1" applyAlignment="1">
      <alignment horizontal="center"/>
    </xf>
    <xf numFmtId="0" fontId="7" fillId="0" borderId="2" xfId="45" applyFont="1" applyBorder="1" applyAlignment="1">
      <alignment horizontal="center"/>
    </xf>
    <xf numFmtId="0" fontId="11" fillId="0" borderId="3" xfId="45" applyFont="1" applyBorder="1" applyAlignment="1">
      <alignment horizontal="center" vertical="center" wrapText="1"/>
    </xf>
    <xf numFmtId="0" fontId="7" fillId="0" borderId="0" xfId="45" applyFont="1" applyAlignment="1">
      <alignment horizontal="center" vertical="center"/>
    </xf>
    <xf numFmtId="0" fontId="10" fillId="0" borderId="3" xfId="45" applyFont="1" applyBorder="1" applyAlignment="1">
      <alignment horizontal="center" vertical="center"/>
    </xf>
    <xf numFmtId="0" fontId="10" fillId="0" borderId="0" xfId="45" applyFont="1" applyAlignment="1">
      <alignment horizontal="center" vertical="center"/>
    </xf>
    <xf numFmtId="0" fontId="7" fillId="0" borderId="3" xfId="45" applyFont="1" applyBorder="1" applyAlignment="1">
      <alignment horizontal="center" vertical="center"/>
    </xf>
    <xf numFmtId="0" fontId="5" fillId="0" borderId="0" xfId="45" applyAlignment="1">
      <alignment horizontal="center" vertical="center"/>
    </xf>
    <xf numFmtId="0" fontId="5" fillId="0" borderId="0" xfId="45"/>
    <xf numFmtId="0" fontId="7" fillId="0" borderId="0" xfId="61" applyFont="1"/>
    <xf numFmtId="0" fontId="7" fillId="0" borderId="0" xfId="61" applyFont="1" applyAlignment="1">
      <alignment horizontal="center"/>
    </xf>
    <xf numFmtId="0" fontId="7" fillId="0" borderId="0" xfId="61" applyFont="1" applyBorder="1"/>
    <xf numFmtId="0" fontId="13" fillId="0" borderId="0" xfId="61" applyFont="1"/>
    <xf numFmtId="0" fontId="7" fillId="0" borderId="1" xfId="61" applyFont="1" applyBorder="1" applyAlignment="1">
      <alignment horizontal="center"/>
    </xf>
    <xf numFmtId="0" fontId="7" fillId="0" borderId="2" xfId="61" applyFont="1" applyBorder="1" applyAlignment="1">
      <alignment horizontal="center"/>
    </xf>
    <xf numFmtId="0" fontId="11" fillId="0" borderId="3" xfId="61" applyFont="1" applyBorder="1" applyAlignment="1">
      <alignment horizontal="center" vertical="center" wrapText="1"/>
    </xf>
    <xf numFmtId="0" fontId="7" fillId="0" borderId="0" xfId="61" applyFont="1" applyAlignment="1">
      <alignment horizontal="center" vertical="center"/>
    </xf>
    <xf numFmtId="0" fontId="10" fillId="0" borderId="3" xfId="61" applyFont="1" applyBorder="1" applyAlignment="1">
      <alignment horizontal="center" vertical="center"/>
    </xf>
    <xf numFmtId="0" fontId="10" fillId="0" borderId="0" xfId="61" applyFont="1" applyAlignment="1">
      <alignment horizontal="center" vertical="center"/>
    </xf>
    <xf numFmtId="0" fontId="7" fillId="0" borderId="3" xfId="61" applyFont="1" applyBorder="1" applyAlignment="1">
      <alignment horizontal="center" vertical="center"/>
    </xf>
    <xf numFmtId="0" fontId="5" fillId="0" borderId="0" xfId="61" applyAlignment="1">
      <alignment horizontal="center" vertical="center"/>
    </xf>
    <xf numFmtId="0" fontId="5" fillId="0" borderId="0" xfId="61"/>
    <xf numFmtId="0" fontId="7" fillId="0" borderId="0" xfId="47" applyFont="1"/>
    <xf numFmtId="0" fontId="7" fillId="0" borderId="0" xfId="47" applyFont="1" applyAlignment="1">
      <alignment horizontal="center"/>
    </xf>
    <xf numFmtId="0" fontId="7" fillId="0" borderId="0" xfId="47" applyFont="1" applyBorder="1"/>
    <xf numFmtId="0" fontId="13" fillId="0" borderId="0" xfId="47" applyFont="1"/>
    <xf numFmtId="0" fontId="7" fillId="0" borderId="1" xfId="47" applyFont="1" applyBorder="1" applyAlignment="1">
      <alignment horizontal="center"/>
    </xf>
    <xf numFmtId="0" fontId="7" fillId="0" borderId="2" xfId="47" applyFont="1" applyBorder="1" applyAlignment="1">
      <alignment horizontal="center"/>
    </xf>
    <xf numFmtId="0" fontId="11" fillId="0" borderId="3" xfId="47" applyFont="1" applyBorder="1" applyAlignment="1">
      <alignment horizontal="center" vertical="center" wrapText="1"/>
    </xf>
    <xf numFmtId="0" fontId="7" fillId="0" borderId="0" xfId="47" applyFont="1" applyAlignment="1">
      <alignment horizontal="center" vertical="center"/>
    </xf>
    <xf numFmtId="0" fontId="10" fillId="0" borderId="3" xfId="47" applyFont="1" applyBorder="1" applyAlignment="1">
      <alignment horizontal="center" vertical="center"/>
    </xf>
    <xf numFmtId="0" fontId="10" fillId="0" borderId="0" xfId="47" applyFont="1" applyAlignment="1">
      <alignment horizontal="center" vertical="center"/>
    </xf>
    <xf numFmtId="0" fontId="7" fillId="0" borderId="3" xfId="47" applyFont="1" applyBorder="1" applyAlignment="1">
      <alignment horizontal="center" vertical="center"/>
    </xf>
    <xf numFmtId="0" fontId="5" fillId="0" borderId="0" xfId="47" applyAlignment="1">
      <alignment horizontal="center" vertical="center"/>
    </xf>
    <xf numFmtId="0" fontId="5" fillId="0" borderId="0" xfId="47"/>
    <xf numFmtId="0" fontId="7" fillId="0" borderId="0" xfId="38" applyFont="1"/>
    <xf numFmtId="0" fontId="7" fillId="0" borderId="0" xfId="38" applyFont="1" applyAlignment="1">
      <alignment horizontal="center"/>
    </xf>
    <xf numFmtId="0" fontId="7" fillId="0" borderId="0" xfId="38" applyFont="1" applyBorder="1"/>
    <xf numFmtId="0" fontId="13" fillId="0" borderId="0" xfId="38" applyFont="1"/>
    <xf numFmtId="0" fontId="7" fillId="0" borderId="1" xfId="38" applyFont="1" applyBorder="1" applyAlignment="1">
      <alignment horizontal="center"/>
    </xf>
    <xf numFmtId="0" fontId="7" fillId="0" borderId="2" xfId="38" applyFont="1" applyBorder="1" applyAlignment="1">
      <alignment horizontal="center"/>
    </xf>
    <xf numFmtId="0" fontId="11" fillId="0" borderId="3" xfId="38" applyFont="1" applyBorder="1" applyAlignment="1">
      <alignment horizontal="center" vertical="center" wrapText="1"/>
    </xf>
    <xf numFmtId="0" fontId="7" fillId="0" borderId="0" xfId="38" applyFont="1" applyAlignment="1">
      <alignment horizontal="center" vertical="center"/>
    </xf>
    <xf numFmtId="0" fontId="10" fillId="0" borderId="3" xfId="38" applyFont="1" applyBorder="1" applyAlignment="1">
      <alignment horizontal="center" vertical="center"/>
    </xf>
    <xf numFmtId="0" fontId="10" fillId="0" borderId="0" xfId="38" applyFont="1" applyAlignment="1">
      <alignment horizontal="center" vertical="center"/>
    </xf>
    <xf numFmtId="0" fontId="7" fillId="0" borderId="3" xfId="38" applyFont="1" applyBorder="1" applyAlignment="1">
      <alignment horizontal="center" vertical="center"/>
    </xf>
    <xf numFmtId="0" fontId="5" fillId="0" borderId="0" xfId="38" applyAlignment="1">
      <alignment horizontal="center" vertical="center"/>
    </xf>
    <xf numFmtId="0" fontId="5" fillId="0" borderId="0" xfId="38"/>
    <xf numFmtId="0" fontId="7" fillId="0" borderId="0" xfId="37" applyFont="1"/>
    <xf numFmtId="0" fontId="7" fillId="0" borderId="0" xfId="37" applyFont="1" applyAlignment="1">
      <alignment horizontal="center"/>
    </xf>
    <xf numFmtId="0" fontId="7" fillId="0" borderId="0" xfId="37" applyFont="1" applyBorder="1"/>
    <xf numFmtId="0" fontId="13" fillId="0" borderId="0" xfId="37" applyFont="1"/>
    <xf numFmtId="0" fontId="7" fillId="0" borderId="1" xfId="37" applyFont="1" applyBorder="1" applyAlignment="1">
      <alignment horizontal="center"/>
    </xf>
    <xf numFmtId="0" fontId="7" fillId="0" borderId="2" xfId="37" applyFont="1" applyBorder="1" applyAlignment="1">
      <alignment horizontal="center"/>
    </xf>
    <xf numFmtId="0" fontId="11" fillId="0" borderId="3" xfId="37" applyFont="1" applyBorder="1" applyAlignment="1">
      <alignment horizontal="center" vertical="center" wrapText="1"/>
    </xf>
    <xf numFmtId="0" fontId="7" fillId="0" borderId="0" xfId="37" applyFont="1" applyAlignment="1">
      <alignment horizontal="center" vertical="center"/>
    </xf>
    <xf numFmtId="0" fontId="10" fillId="0" borderId="3" xfId="37" applyFont="1" applyBorder="1" applyAlignment="1">
      <alignment horizontal="center" vertical="center"/>
    </xf>
    <xf numFmtId="0" fontId="10" fillId="0" borderId="0" xfId="37" applyFont="1" applyAlignment="1">
      <alignment horizontal="center" vertical="center"/>
    </xf>
    <xf numFmtId="0" fontId="7" fillId="0" borderId="3" xfId="37" applyFont="1" applyBorder="1" applyAlignment="1">
      <alignment horizontal="center" vertical="center"/>
    </xf>
    <xf numFmtId="0" fontId="5" fillId="0" borderId="0" xfId="37" applyAlignment="1">
      <alignment horizontal="center" vertical="center"/>
    </xf>
    <xf numFmtId="0" fontId="5" fillId="0" borderId="0" xfId="37"/>
    <xf numFmtId="0" fontId="7" fillId="0" borderId="0" xfId="28" applyFont="1"/>
    <xf numFmtId="0" fontId="7" fillId="0" borderId="0" xfId="28" applyFont="1" applyAlignment="1">
      <alignment horizontal="center"/>
    </xf>
    <xf numFmtId="0" fontId="7" fillId="0" borderId="0" xfId="28" applyFont="1" applyBorder="1"/>
    <xf numFmtId="0" fontId="7" fillId="0" borderId="1" xfId="28" applyFont="1" applyBorder="1" applyAlignment="1">
      <alignment horizontal="center"/>
    </xf>
    <xf numFmtId="0" fontId="7" fillId="0" borderId="2" xfId="28" applyFont="1" applyBorder="1" applyAlignment="1">
      <alignment horizontal="center"/>
    </xf>
    <xf numFmtId="0" fontId="11" fillId="0" borderId="3" xfId="28" applyFont="1" applyBorder="1" applyAlignment="1">
      <alignment horizontal="center" vertical="center" wrapText="1"/>
    </xf>
    <xf numFmtId="0" fontId="7" fillId="0" borderId="0" xfId="28" applyFont="1" applyAlignment="1">
      <alignment horizontal="center" vertical="center"/>
    </xf>
    <xf numFmtId="0" fontId="10" fillId="0" borderId="3" xfId="28" applyFont="1" applyBorder="1" applyAlignment="1">
      <alignment horizontal="center" vertical="center"/>
    </xf>
    <xf numFmtId="0" fontId="10" fillId="0" borderId="0" xfId="28" applyFont="1" applyAlignment="1">
      <alignment horizontal="center" vertical="center"/>
    </xf>
    <xf numFmtId="0" fontId="7" fillId="0" borderId="3" xfId="28" applyFont="1" applyBorder="1" applyAlignment="1">
      <alignment horizontal="center" vertical="center"/>
    </xf>
    <xf numFmtId="0" fontId="5" fillId="0" borderId="0" xfId="28" applyAlignment="1">
      <alignment horizontal="center" vertical="center"/>
    </xf>
    <xf numFmtId="0" fontId="5" fillId="0" borderId="0" xfId="28"/>
    <xf numFmtId="0" fontId="7" fillId="0" borderId="0" xfId="29" applyFont="1"/>
    <xf numFmtId="0" fontId="9" fillId="0" borderId="0" xfId="29" applyFont="1" applyAlignment="1">
      <alignment horizontal="left"/>
    </xf>
    <xf numFmtId="0" fontId="7" fillId="0" borderId="0" xfId="29" applyFont="1" applyAlignment="1">
      <alignment horizontal="center"/>
    </xf>
    <xf numFmtId="0" fontId="7" fillId="0" borderId="0" xfId="29" applyFont="1" applyBorder="1"/>
    <xf numFmtId="0" fontId="13" fillId="0" borderId="0" xfId="29" applyFont="1"/>
    <xf numFmtId="0" fontId="7" fillId="0" borderId="1" xfId="29" applyFont="1" applyBorder="1" applyAlignment="1">
      <alignment horizontal="center"/>
    </xf>
    <xf numFmtId="0" fontId="7" fillId="0" borderId="2" xfId="29" applyFont="1" applyBorder="1" applyAlignment="1">
      <alignment horizontal="center"/>
    </xf>
    <xf numFmtId="0" fontId="11" fillId="0" borderId="3" xfId="29" applyFont="1" applyBorder="1" applyAlignment="1">
      <alignment horizontal="center" vertical="center" wrapText="1"/>
    </xf>
    <xf numFmtId="0" fontId="7" fillId="0" borderId="0" xfId="29" applyFont="1" applyAlignment="1">
      <alignment horizontal="center" vertical="center"/>
    </xf>
    <xf numFmtId="0" fontId="10" fillId="0" borderId="3" xfId="29" applyFont="1" applyBorder="1" applyAlignment="1">
      <alignment horizontal="center" vertical="center"/>
    </xf>
    <xf numFmtId="0" fontId="10" fillId="0" borderId="0" xfId="29" applyFont="1" applyAlignment="1">
      <alignment horizontal="center" vertical="center"/>
    </xf>
    <xf numFmtId="0" fontId="7" fillId="0" borderId="3" xfId="29" applyFont="1" applyBorder="1" applyAlignment="1">
      <alignment horizontal="center" vertical="center"/>
    </xf>
    <xf numFmtId="0" fontId="5" fillId="0" borderId="0" xfId="29" applyAlignment="1">
      <alignment horizontal="center" vertical="center"/>
    </xf>
    <xf numFmtId="0" fontId="5" fillId="0" borderId="0" xfId="29"/>
    <xf numFmtId="0" fontId="7" fillId="0" borderId="0" xfId="34" applyFont="1"/>
    <xf numFmtId="0" fontId="7" fillId="0" borderId="0" xfId="34" applyFont="1" applyAlignment="1">
      <alignment horizontal="center"/>
    </xf>
    <xf numFmtId="0" fontId="7" fillId="0" borderId="0" xfId="34" applyFont="1" applyBorder="1"/>
    <xf numFmtId="0" fontId="7" fillId="0" borderId="1" xfId="34" applyFont="1" applyBorder="1" applyAlignment="1">
      <alignment horizontal="center"/>
    </xf>
    <xf numFmtId="0" fontId="7" fillId="0" borderId="2" xfId="34" applyFont="1" applyBorder="1" applyAlignment="1">
      <alignment horizontal="center"/>
    </xf>
    <xf numFmtId="0" fontId="11" fillId="0" borderId="3" xfId="34" applyFont="1" applyBorder="1" applyAlignment="1">
      <alignment horizontal="center" vertical="center" wrapText="1"/>
    </xf>
    <xf numFmtId="0" fontId="7" fillId="0" borderId="0" xfId="34" applyFont="1" applyAlignment="1">
      <alignment horizontal="center" vertical="center"/>
    </xf>
    <xf numFmtId="0" fontId="10" fillId="0" borderId="3" xfId="34" applyFont="1" applyBorder="1" applyAlignment="1">
      <alignment horizontal="center" vertical="center"/>
    </xf>
    <xf numFmtId="0" fontId="10" fillId="0" borderId="0" xfId="34" applyFont="1" applyAlignment="1">
      <alignment horizontal="center" vertical="center"/>
    </xf>
    <xf numFmtId="0" fontId="7" fillId="0" borderId="3" xfId="34" applyFont="1" applyBorder="1" applyAlignment="1">
      <alignment horizontal="center" vertical="center"/>
    </xf>
    <xf numFmtId="0" fontId="5" fillId="0" borderId="0" xfId="34" applyAlignment="1">
      <alignment horizontal="center" vertical="center"/>
    </xf>
    <xf numFmtId="0" fontId="5" fillId="0" borderId="0" xfId="34"/>
    <xf numFmtId="0" fontId="7" fillId="0" borderId="0" xfId="39" applyFont="1"/>
    <xf numFmtId="0" fontId="7" fillId="0" borderId="0" xfId="39" applyFont="1" applyAlignment="1">
      <alignment horizontal="center"/>
    </xf>
    <xf numFmtId="0" fontId="7" fillId="0" borderId="0" xfId="39" applyFont="1" applyBorder="1"/>
    <xf numFmtId="0" fontId="7" fillId="0" borderId="1" xfId="39" applyFont="1" applyBorder="1" applyAlignment="1">
      <alignment horizontal="center"/>
    </xf>
    <xf numFmtId="0" fontId="7" fillId="0" borderId="2" xfId="39" applyFont="1" applyBorder="1" applyAlignment="1">
      <alignment horizontal="center"/>
    </xf>
    <xf numFmtId="0" fontId="11" fillId="0" borderId="3" xfId="39" applyFont="1" applyBorder="1" applyAlignment="1">
      <alignment horizontal="center" vertical="center" wrapText="1"/>
    </xf>
    <xf numFmtId="0" fontId="7" fillId="0" borderId="0" xfId="39" applyFont="1" applyAlignment="1">
      <alignment horizontal="center" vertical="center"/>
    </xf>
    <xf numFmtId="0" fontId="10" fillId="0" borderId="3" xfId="39" applyFont="1" applyBorder="1" applyAlignment="1">
      <alignment horizontal="center" vertical="center"/>
    </xf>
    <xf numFmtId="0" fontId="10" fillId="0" borderId="0" xfId="39" applyFont="1" applyAlignment="1">
      <alignment horizontal="center" vertical="center"/>
    </xf>
    <xf numFmtId="0" fontId="7" fillId="0" borderId="3" xfId="39" applyFont="1" applyBorder="1" applyAlignment="1">
      <alignment horizontal="center" vertical="center"/>
    </xf>
    <xf numFmtId="0" fontId="5" fillId="0" borderId="0" xfId="39" applyAlignment="1">
      <alignment horizontal="center" vertical="center"/>
    </xf>
    <xf numFmtId="0" fontId="5" fillId="0" borderId="0" xfId="39"/>
    <xf numFmtId="0" fontId="7" fillId="0" borderId="0" xfId="48" applyFont="1"/>
    <xf numFmtId="0" fontId="7" fillId="0" borderId="0" xfId="48" applyFont="1" applyAlignment="1">
      <alignment horizontal="center"/>
    </xf>
    <xf numFmtId="0" fontId="7" fillId="0" borderId="0" xfId="48" applyFont="1" applyBorder="1"/>
    <xf numFmtId="0" fontId="7" fillId="0" borderId="1" xfId="48" applyFont="1" applyBorder="1" applyAlignment="1">
      <alignment horizontal="center"/>
    </xf>
    <xf numFmtId="0" fontId="7" fillId="0" borderId="2" xfId="48" applyFont="1" applyBorder="1" applyAlignment="1">
      <alignment horizontal="center"/>
    </xf>
    <xf numFmtId="0" fontId="11" fillId="0" borderId="3" xfId="48" applyFont="1" applyBorder="1" applyAlignment="1">
      <alignment horizontal="center" vertical="center" wrapText="1"/>
    </xf>
    <xf numFmtId="0" fontId="7" fillId="0" borderId="0" xfId="48" applyFont="1" applyAlignment="1">
      <alignment horizontal="center" vertical="center"/>
    </xf>
    <xf numFmtId="0" fontId="10" fillId="0" borderId="3" xfId="48" applyFont="1" applyBorder="1" applyAlignment="1">
      <alignment horizontal="center" vertical="center"/>
    </xf>
    <xf numFmtId="0" fontId="10" fillId="0" borderId="0" xfId="48" applyFont="1" applyAlignment="1">
      <alignment horizontal="center" vertical="center"/>
    </xf>
    <xf numFmtId="0" fontId="7" fillId="0" borderId="3" xfId="48" applyFont="1" applyBorder="1" applyAlignment="1">
      <alignment horizontal="center" vertical="center"/>
    </xf>
    <xf numFmtId="0" fontId="5" fillId="0" borderId="0" xfId="48" applyAlignment="1">
      <alignment horizontal="center" vertical="center"/>
    </xf>
    <xf numFmtId="0" fontId="5" fillId="0" borderId="0" xfId="48"/>
    <xf numFmtId="0" fontId="7" fillId="0" borderId="0" xfId="50" applyFont="1"/>
    <xf numFmtId="0" fontId="7" fillId="0" borderId="0" xfId="50" applyFont="1" applyAlignment="1">
      <alignment horizontal="center"/>
    </xf>
    <xf numFmtId="0" fontId="7" fillId="0" borderId="0" xfId="50" applyFont="1" applyBorder="1"/>
    <xf numFmtId="0" fontId="7" fillId="0" borderId="1" xfId="50" applyFont="1" applyBorder="1" applyAlignment="1">
      <alignment horizontal="center"/>
    </xf>
    <xf numFmtId="0" fontId="7" fillId="0" borderId="2" xfId="50" applyFont="1" applyBorder="1" applyAlignment="1">
      <alignment horizontal="center"/>
    </xf>
    <xf numFmtId="0" fontId="11" fillId="0" borderId="3" xfId="50" applyFont="1" applyBorder="1" applyAlignment="1">
      <alignment horizontal="center" vertical="center" wrapText="1"/>
    </xf>
    <xf numFmtId="0" fontId="7" fillId="0" borderId="0" xfId="50" applyFont="1" applyAlignment="1">
      <alignment horizontal="center" vertical="center"/>
    </xf>
    <xf numFmtId="0" fontId="10" fillId="0" borderId="3" xfId="50" applyFont="1" applyBorder="1" applyAlignment="1">
      <alignment horizontal="center" vertical="center"/>
    </xf>
    <xf numFmtId="0" fontId="10" fillId="0" borderId="0" xfId="50" applyFont="1" applyAlignment="1">
      <alignment horizontal="center" vertical="center"/>
    </xf>
    <xf numFmtId="0" fontId="7" fillId="0" borderId="3" xfId="50" applyFont="1" applyBorder="1" applyAlignment="1">
      <alignment horizontal="center" vertical="center"/>
    </xf>
    <xf numFmtId="0" fontId="5" fillId="0" borderId="0" xfId="50" applyAlignment="1">
      <alignment horizontal="center" vertical="center"/>
    </xf>
    <xf numFmtId="0" fontId="5" fillId="0" borderId="0" xfId="50"/>
    <xf numFmtId="0" fontId="7" fillId="0" borderId="0" xfId="54" applyFont="1"/>
    <xf numFmtId="0" fontId="7" fillId="0" borderId="0" xfId="54" applyFont="1" applyAlignment="1">
      <alignment horizontal="center"/>
    </xf>
    <xf numFmtId="0" fontId="7" fillId="0" borderId="0" xfId="54" applyFont="1" applyBorder="1"/>
    <xf numFmtId="0" fontId="7" fillId="0" borderId="1" xfId="54" applyFont="1" applyBorder="1" applyAlignment="1">
      <alignment horizontal="center"/>
    </xf>
    <xf numFmtId="0" fontId="7" fillId="0" borderId="2" xfId="54" applyFont="1" applyBorder="1" applyAlignment="1">
      <alignment horizontal="center"/>
    </xf>
    <xf numFmtId="0" fontId="11" fillId="0" borderId="3" xfId="54" applyFont="1" applyBorder="1" applyAlignment="1">
      <alignment horizontal="center" vertical="center" wrapText="1"/>
    </xf>
    <xf numFmtId="0" fontId="7" fillId="0" borderId="0" xfId="54" applyFont="1" applyAlignment="1">
      <alignment horizontal="center" vertical="center"/>
    </xf>
    <xf numFmtId="0" fontId="10" fillId="0" borderId="3" xfId="54" applyFont="1" applyBorder="1" applyAlignment="1">
      <alignment horizontal="center" vertical="center"/>
    </xf>
    <xf numFmtId="0" fontId="10" fillId="0" borderId="0" xfId="54" applyFont="1" applyAlignment="1">
      <alignment horizontal="center" vertical="center"/>
    </xf>
    <xf numFmtId="0" fontId="7" fillId="0" borderId="3" xfId="54" applyFont="1" applyBorder="1" applyAlignment="1">
      <alignment horizontal="center" vertical="center"/>
    </xf>
    <xf numFmtId="0" fontId="5" fillId="0" borderId="0" xfId="54" applyAlignment="1">
      <alignment horizontal="center" vertical="center"/>
    </xf>
    <xf numFmtId="0" fontId="5" fillId="0" borderId="0" xfId="54"/>
    <xf numFmtId="0" fontId="7" fillId="0" borderId="0" xfId="35" applyFont="1"/>
    <xf numFmtId="0" fontId="7" fillId="0" borderId="0" xfId="35" applyFont="1" applyAlignment="1">
      <alignment horizontal="center"/>
    </xf>
    <xf numFmtId="0" fontId="7" fillId="0" borderId="0" xfId="35" applyFont="1" applyBorder="1"/>
    <xf numFmtId="0" fontId="7" fillId="0" borderId="1" xfId="35" applyFont="1" applyBorder="1" applyAlignment="1">
      <alignment horizontal="center"/>
    </xf>
    <xf numFmtId="0" fontId="7" fillId="0" borderId="2" xfId="35" applyFont="1" applyBorder="1" applyAlignment="1">
      <alignment horizontal="center"/>
    </xf>
    <xf numFmtId="0" fontId="11" fillId="0" borderId="3" xfId="35" applyFont="1" applyBorder="1" applyAlignment="1">
      <alignment horizontal="center" vertical="center" wrapText="1"/>
    </xf>
    <xf numFmtId="0" fontId="7" fillId="0" borderId="0" xfId="35" applyFont="1" applyAlignment="1">
      <alignment horizontal="center" vertical="center"/>
    </xf>
    <xf numFmtId="0" fontId="10" fillId="0" borderId="3" xfId="35" applyFont="1" applyBorder="1" applyAlignment="1">
      <alignment horizontal="center" vertical="center"/>
    </xf>
    <xf numFmtId="0" fontId="10" fillId="0" borderId="0" xfId="35" applyFont="1" applyAlignment="1">
      <alignment horizontal="center" vertical="center"/>
    </xf>
    <xf numFmtId="0" fontId="7" fillId="0" borderId="3" xfId="35" applyFont="1" applyBorder="1" applyAlignment="1">
      <alignment horizontal="center" vertical="center"/>
    </xf>
    <xf numFmtId="0" fontId="5" fillId="0" borderId="0" xfId="35" applyAlignment="1">
      <alignment horizontal="center" vertical="center"/>
    </xf>
    <xf numFmtId="0" fontId="5" fillId="0" borderId="0" xfId="35"/>
    <xf numFmtId="0" fontId="7" fillId="0" borderId="0" xfId="58" applyFont="1"/>
    <xf numFmtId="0" fontId="7" fillId="0" borderId="0" xfId="58" applyFont="1" applyAlignment="1">
      <alignment horizontal="center"/>
    </xf>
    <xf numFmtId="0" fontId="7" fillId="0" borderId="0" xfId="58" applyFont="1" applyBorder="1"/>
    <xf numFmtId="0" fontId="7" fillId="0" borderId="1" xfId="58" applyFont="1" applyBorder="1" applyAlignment="1">
      <alignment horizontal="center"/>
    </xf>
    <xf numFmtId="0" fontId="7" fillId="0" borderId="2" xfId="58" applyFont="1" applyBorder="1" applyAlignment="1">
      <alignment horizontal="center"/>
    </xf>
    <xf numFmtId="0" fontId="11" fillId="0" borderId="3" xfId="58" applyFont="1" applyBorder="1" applyAlignment="1">
      <alignment horizontal="center" vertical="center" wrapText="1"/>
    </xf>
    <xf numFmtId="0" fontId="7" fillId="0" borderId="0" xfId="58" applyFont="1" applyAlignment="1">
      <alignment horizontal="center" vertical="center"/>
    </xf>
    <xf numFmtId="0" fontId="10" fillId="0" borderId="3" xfId="58" applyFont="1" applyBorder="1" applyAlignment="1">
      <alignment horizontal="center" vertical="center"/>
    </xf>
    <xf numFmtId="0" fontId="10" fillId="0" borderId="0" xfId="58" applyFont="1" applyAlignment="1">
      <alignment horizontal="center" vertical="center"/>
    </xf>
    <xf numFmtId="0" fontId="7" fillId="0" borderId="3" xfId="58" applyFont="1" applyBorder="1" applyAlignment="1">
      <alignment horizontal="center" vertical="center"/>
    </xf>
    <xf numFmtId="0" fontId="5" fillId="0" borderId="0" xfId="58" applyAlignment="1">
      <alignment horizontal="center" vertical="center"/>
    </xf>
    <xf numFmtId="0" fontId="5" fillId="0" borderId="0" xfId="58"/>
    <xf numFmtId="0" fontId="7" fillId="0" borderId="0" xfId="41" applyFont="1"/>
    <xf numFmtId="0" fontId="7" fillId="0" borderId="0" xfId="41" applyFont="1" applyAlignment="1">
      <alignment horizontal="center"/>
    </xf>
    <xf numFmtId="0" fontId="7" fillId="0" borderId="0" xfId="41" applyFont="1" applyBorder="1"/>
    <xf numFmtId="0" fontId="7" fillId="0" borderId="1" xfId="41" applyFont="1" applyBorder="1" applyAlignment="1">
      <alignment horizontal="center"/>
    </xf>
    <xf numFmtId="0" fontId="7" fillId="0" borderId="2" xfId="41" applyFont="1" applyBorder="1" applyAlignment="1">
      <alignment horizontal="center"/>
    </xf>
    <xf numFmtId="0" fontId="11" fillId="0" borderId="3" xfId="41" applyFont="1" applyBorder="1" applyAlignment="1">
      <alignment horizontal="center" vertical="center" wrapText="1"/>
    </xf>
    <xf numFmtId="0" fontId="7" fillId="0" borderId="0" xfId="41" applyFont="1" applyAlignment="1">
      <alignment horizontal="center" vertical="center"/>
    </xf>
    <xf numFmtId="0" fontId="10" fillId="0" borderId="3" xfId="41" applyFont="1" applyBorder="1" applyAlignment="1">
      <alignment horizontal="center" vertical="center"/>
    </xf>
    <xf numFmtId="0" fontId="10" fillId="0" borderId="0" xfId="41" applyFont="1" applyAlignment="1">
      <alignment horizontal="center" vertical="center"/>
    </xf>
    <xf numFmtId="0" fontId="7" fillId="0" borderId="3" xfId="41" applyFont="1" applyBorder="1" applyAlignment="1">
      <alignment horizontal="center" vertical="center"/>
    </xf>
    <xf numFmtId="0" fontId="5" fillId="0" borderId="0" xfId="41" applyAlignment="1">
      <alignment horizontal="center" vertical="center"/>
    </xf>
    <xf numFmtId="0" fontId="5" fillId="0" borderId="0" xfId="41"/>
    <xf numFmtId="0" fontId="7" fillId="0" borderId="0" xfId="63" applyFont="1"/>
    <xf numFmtId="0" fontId="7" fillId="0" borderId="0" xfId="63" applyFont="1" applyAlignment="1">
      <alignment horizontal="center"/>
    </xf>
    <xf numFmtId="0" fontId="7" fillId="0" borderId="0" xfId="63" applyFont="1" applyBorder="1"/>
    <xf numFmtId="0" fontId="7" fillId="0" borderId="1" xfId="63" applyFont="1" applyBorder="1" applyAlignment="1">
      <alignment horizontal="center"/>
    </xf>
    <xf numFmtId="0" fontId="7" fillId="0" borderId="2" xfId="63" applyFont="1" applyBorder="1" applyAlignment="1">
      <alignment horizontal="center"/>
    </xf>
    <xf numFmtId="0" fontId="11" fillId="0" borderId="3" xfId="63" applyFont="1" applyBorder="1" applyAlignment="1">
      <alignment horizontal="center" vertical="center" wrapText="1"/>
    </xf>
    <xf numFmtId="0" fontId="7" fillId="0" borderId="0" xfId="63" applyFont="1" applyAlignment="1">
      <alignment horizontal="center" vertical="center"/>
    </xf>
    <xf numFmtId="0" fontId="10" fillId="0" borderId="3" xfId="63" applyFont="1" applyBorder="1" applyAlignment="1">
      <alignment horizontal="center" vertical="center"/>
    </xf>
    <xf numFmtId="0" fontId="10" fillId="0" borderId="0" xfId="63" applyFont="1" applyAlignment="1">
      <alignment horizontal="center" vertical="center"/>
    </xf>
    <xf numFmtId="0" fontId="7" fillId="0" borderId="3" xfId="63" applyFont="1" applyBorder="1" applyAlignment="1">
      <alignment horizontal="center" vertical="center"/>
    </xf>
    <xf numFmtId="0" fontId="5" fillId="0" borderId="0" xfId="63" applyAlignment="1">
      <alignment horizontal="center" vertical="center"/>
    </xf>
    <xf numFmtId="0" fontId="5" fillId="0" borderId="0" xfId="63"/>
    <xf numFmtId="0" fontId="7" fillId="0" borderId="0" xfId="65" applyFont="1"/>
    <xf numFmtId="0" fontId="7" fillId="0" borderId="0" xfId="65" applyFont="1" applyAlignment="1">
      <alignment horizontal="center"/>
    </xf>
    <xf numFmtId="0" fontId="7" fillId="0" borderId="0" xfId="65" applyFont="1" applyBorder="1"/>
    <xf numFmtId="0" fontId="7" fillId="0" borderId="1" xfId="65" applyFont="1" applyBorder="1" applyAlignment="1">
      <alignment horizontal="center"/>
    </xf>
    <xf numFmtId="0" fontId="7" fillId="0" borderId="2" xfId="65" applyFont="1" applyBorder="1" applyAlignment="1">
      <alignment horizontal="center"/>
    </xf>
    <xf numFmtId="0" fontId="11" fillId="0" borderId="3" xfId="65" applyFont="1" applyBorder="1" applyAlignment="1">
      <alignment horizontal="center" vertical="center" wrapText="1"/>
    </xf>
    <xf numFmtId="0" fontId="7" fillId="0" borderId="0" xfId="65" applyFont="1" applyAlignment="1">
      <alignment horizontal="center" vertical="center"/>
    </xf>
    <xf numFmtId="0" fontId="10" fillId="0" borderId="3" xfId="65" applyFont="1" applyBorder="1" applyAlignment="1">
      <alignment horizontal="center" vertical="center"/>
    </xf>
    <xf numFmtId="0" fontId="10" fillId="0" borderId="0" xfId="65" applyFont="1" applyAlignment="1">
      <alignment horizontal="center" vertical="center"/>
    </xf>
    <xf numFmtId="0" fontId="7" fillId="0" borderId="3" xfId="65" applyFont="1" applyBorder="1" applyAlignment="1">
      <alignment horizontal="center" vertical="center"/>
    </xf>
    <xf numFmtId="0" fontId="5" fillId="0" borderId="0" xfId="65" applyAlignment="1">
      <alignment horizontal="center" vertical="center"/>
    </xf>
    <xf numFmtId="0" fontId="5" fillId="0" borderId="0" xfId="65"/>
    <xf numFmtId="0" fontId="7" fillId="0" borderId="0" xfId="21" applyFont="1"/>
    <xf numFmtId="0" fontId="7" fillId="0" borderId="0" xfId="21" applyFont="1" applyAlignment="1">
      <alignment horizontal="center"/>
    </xf>
    <xf numFmtId="0" fontId="7" fillId="0" borderId="0" xfId="21" applyFont="1" applyBorder="1"/>
    <xf numFmtId="0" fontId="13" fillId="0" borderId="0" xfId="21" applyFont="1"/>
    <xf numFmtId="0" fontId="7" fillId="0" borderId="1" xfId="21" applyFont="1" applyBorder="1" applyAlignment="1">
      <alignment horizontal="center"/>
    </xf>
    <xf numFmtId="0" fontId="7" fillId="0" borderId="2" xfId="21" applyFont="1" applyBorder="1" applyAlignment="1">
      <alignment horizontal="center"/>
    </xf>
    <xf numFmtId="0" fontId="11" fillId="0" borderId="3" xfId="21" applyFont="1" applyBorder="1" applyAlignment="1">
      <alignment horizontal="center" vertical="center" wrapText="1"/>
    </xf>
    <xf numFmtId="0" fontId="7" fillId="0" borderId="0" xfId="21" applyFont="1" applyAlignment="1">
      <alignment horizontal="center" vertical="center"/>
    </xf>
    <xf numFmtId="0" fontId="10" fillId="0" borderId="3" xfId="21" applyFont="1" applyBorder="1" applyAlignment="1">
      <alignment horizontal="center" vertical="center"/>
    </xf>
    <xf numFmtId="0" fontId="10" fillId="0" borderId="0" xfId="21" applyFont="1" applyAlignment="1">
      <alignment horizontal="center" vertical="center"/>
    </xf>
    <xf numFmtId="0" fontId="7" fillId="0" borderId="3" xfId="21" applyFont="1" applyBorder="1" applyAlignment="1">
      <alignment horizontal="center" vertical="center"/>
    </xf>
    <xf numFmtId="0" fontId="5" fillId="0" borderId="0" xfId="21" applyAlignment="1">
      <alignment horizontal="center" vertical="center"/>
    </xf>
    <xf numFmtId="0" fontId="5" fillId="0" borderId="0" xfId="21"/>
    <xf numFmtId="0" fontId="7" fillId="0" borderId="0" xfId="23" applyFont="1"/>
    <xf numFmtId="0" fontId="7" fillId="0" borderId="0" xfId="23" applyFont="1" applyAlignment="1">
      <alignment horizontal="center"/>
    </xf>
    <xf numFmtId="0" fontId="7" fillId="0" borderId="0" xfId="23" applyFont="1" applyBorder="1"/>
    <xf numFmtId="0" fontId="13" fillId="0" borderId="0" xfId="23" applyFont="1"/>
    <xf numFmtId="0" fontId="7" fillId="0" borderId="1" xfId="23" applyFont="1" applyBorder="1" applyAlignment="1">
      <alignment horizontal="center"/>
    </xf>
    <xf numFmtId="0" fontId="7" fillId="0" borderId="2" xfId="23" applyFont="1" applyBorder="1" applyAlignment="1">
      <alignment horizontal="center"/>
    </xf>
    <xf numFmtId="0" fontId="11" fillId="0" borderId="3" xfId="23" applyFont="1" applyBorder="1" applyAlignment="1">
      <alignment horizontal="center" vertical="center" wrapText="1"/>
    </xf>
    <xf numFmtId="0" fontId="7" fillId="0" borderId="0" xfId="23" applyFont="1" applyAlignment="1">
      <alignment horizontal="center" vertical="center"/>
    </xf>
    <xf numFmtId="0" fontId="10" fillId="0" borderId="3" xfId="23" applyFont="1" applyBorder="1" applyAlignment="1">
      <alignment horizontal="center" vertical="center"/>
    </xf>
    <xf numFmtId="0" fontId="10" fillId="0" borderId="0" xfId="23" applyFont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5" fillId="0" borderId="0" xfId="23" applyAlignment="1">
      <alignment horizontal="center" vertical="center"/>
    </xf>
    <xf numFmtId="0" fontId="5" fillId="0" borderId="0" xfId="23"/>
    <xf numFmtId="0" fontId="7" fillId="0" borderId="0" xfId="62" applyFont="1"/>
    <xf numFmtId="0" fontId="7" fillId="0" borderId="0" xfId="62" applyFont="1" applyAlignment="1">
      <alignment horizontal="center"/>
    </xf>
    <xf numFmtId="0" fontId="7" fillId="0" borderId="0" xfId="62" applyFont="1" applyBorder="1"/>
    <xf numFmtId="0" fontId="13" fillId="0" borderId="0" xfId="62" applyFont="1"/>
    <xf numFmtId="0" fontId="7" fillId="0" borderId="1" xfId="62" applyFont="1" applyBorder="1" applyAlignment="1">
      <alignment horizontal="center"/>
    </xf>
    <xf numFmtId="0" fontId="7" fillId="0" borderId="2" xfId="62" applyFont="1" applyBorder="1" applyAlignment="1">
      <alignment horizontal="center"/>
    </xf>
    <xf numFmtId="0" fontId="11" fillId="0" borderId="3" xfId="62" applyFont="1" applyBorder="1" applyAlignment="1">
      <alignment horizontal="center" vertical="center" wrapText="1"/>
    </xf>
    <xf numFmtId="0" fontId="7" fillId="0" borderId="0" xfId="62" applyFont="1" applyAlignment="1">
      <alignment horizontal="center" vertical="center"/>
    </xf>
    <xf numFmtId="0" fontId="10" fillId="0" borderId="3" xfId="62" applyFont="1" applyBorder="1" applyAlignment="1">
      <alignment horizontal="center" vertical="center"/>
    </xf>
    <xf numFmtId="0" fontId="10" fillId="0" borderId="0" xfId="62" applyFont="1" applyAlignment="1">
      <alignment horizontal="center" vertical="center"/>
    </xf>
    <xf numFmtId="0" fontId="7" fillId="0" borderId="3" xfId="62" applyFont="1" applyBorder="1" applyAlignment="1">
      <alignment horizontal="center" vertical="center"/>
    </xf>
    <xf numFmtId="0" fontId="5" fillId="0" borderId="0" xfId="62" applyAlignment="1">
      <alignment horizontal="center" vertical="center"/>
    </xf>
    <xf numFmtId="0" fontId="5" fillId="0" borderId="0" xfId="62"/>
    <xf numFmtId="0" fontId="7" fillId="0" borderId="0" xfId="55" applyFont="1"/>
    <xf numFmtId="0" fontId="7" fillId="0" borderId="0" xfId="55" applyFont="1" applyAlignment="1">
      <alignment horizontal="center"/>
    </xf>
    <xf numFmtId="0" fontId="7" fillId="0" borderId="0" xfId="55" applyFont="1" applyBorder="1"/>
    <xf numFmtId="0" fontId="13" fillId="0" borderId="0" xfId="55" applyFont="1"/>
    <xf numFmtId="0" fontId="7" fillId="0" borderId="1" xfId="55" applyFont="1" applyBorder="1" applyAlignment="1">
      <alignment horizontal="center"/>
    </xf>
    <xf numFmtId="0" fontId="7" fillId="0" borderId="2" xfId="55" applyFont="1" applyBorder="1" applyAlignment="1">
      <alignment horizontal="center"/>
    </xf>
    <xf numFmtId="0" fontId="11" fillId="0" borderId="3" xfId="55" applyFont="1" applyBorder="1" applyAlignment="1">
      <alignment horizontal="center" vertical="center" wrapText="1"/>
    </xf>
    <xf numFmtId="0" fontId="7" fillId="0" borderId="0" xfId="55" applyFont="1" applyAlignment="1">
      <alignment horizontal="center" vertical="center"/>
    </xf>
    <xf numFmtId="0" fontId="10" fillId="0" borderId="3" xfId="55" applyFont="1" applyBorder="1" applyAlignment="1">
      <alignment horizontal="center" vertical="center"/>
    </xf>
    <xf numFmtId="0" fontId="10" fillId="0" borderId="0" xfId="55" applyFont="1" applyAlignment="1">
      <alignment horizontal="center" vertical="center"/>
    </xf>
    <xf numFmtId="0" fontId="7" fillId="0" borderId="3" xfId="55" applyFont="1" applyBorder="1" applyAlignment="1">
      <alignment horizontal="center" vertical="center"/>
    </xf>
    <xf numFmtId="0" fontId="5" fillId="0" borderId="0" xfId="55" applyAlignment="1">
      <alignment horizontal="center" vertical="center"/>
    </xf>
    <xf numFmtId="0" fontId="5" fillId="0" borderId="0" xfId="55"/>
    <xf numFmtId="0" fontId="7" fillId="0" borderId="0" xfId="68" applyFont="1"/>
    <xf numFmtId="0" fontId="7" fillId="0" borderId="0" xfId="68" applyFont="1" applyAlignment="1">
      <alignment horizontal="center"/>
    </xf>
    <xf numFmtId="0" fontId="7" fillId="0" borderId="0" xfId="68" applyFont="1" applyBorder="1"/>
    <xf numFmtId="0" fontId="13" fillId="0" borderId="0" xfId="68" applyFont="1"/>
    <xf numFmtId="0" fontId="7" fillId="0" borderId="1" xfId="68" applyFont="1" applyBorder="1" applyAlignment="1">
      <alignment horizontal="center"/>
    </xf>
    <xf numFmtId="0" fontId="7" fillId="0" borderId="2" xfId="68" applyFont="1" applyBorder="1" applyAlignment="1">
      <alignment horizontal="center"/>
    </xf>
    <xf numFmtId="0" fontId="11" fillId="0" borderId="3" xfId="68" applyFont="1" applyBorder="1" applyAlignment="1">
      <alignment horizontal="center" vertical="center" wrapText="1"/>
    </xf>
    <xf numFmtId="0" fontId="7" fillId="0" borderId="0" xfId="68" applyFont="1" applyAlignment="1">
      <alignment horizontal="center" vertical="center"/>
    </xf>
    <xf numFmtId="0" fontId="10" fillId="0" borderId="3" xfId="68" applyFont="1" applyBorder="1" applyAlignment="1">
      <alignment horizontal="center" vertical="center"/>
    </xf>
    <xf numFmtId="0" fontId="10" fillId="0" borderId="0" xfId="68" applyFont="1" applyAlignment="1">
      <alignment horizontal="center" vertical="center"/>
    </xf>
    <xf numFmtId="0" fontId="7" fillId="0" borderId="3" xfId="68" applyFont="1" applyBorder="1" applyAlignment="1">
      <alignment horizontal="center" vertical="center"/>
    </xf>
    <xf numFmtId="0" fontId="5" fillId="0" borderId="0" xfId="68" applyAlignment="1">
      <alignment horizontal="center" vertical="center"/>
    </xf>
    <xf numFmtId="0" fontId="5" fillId="0" borderId="0" xfId="68"/>
    <xf numFmtId="0" fontId="7" fillId="0" borderId="0" xfId="32" applyFont="1" applyAlignment="1">
      <alignment horizontal="center"/>
    </xf>
    <xf numFmtId="0" fontId="7" fillId="0" borderId="0" xfId="32" applyFont="1"/>
    <xf numFmtId="0" fontId="5" fillId="0" borderId="0" xfId="32"/>
    <xf numFmtId="0" fontId="8" fillId="0" borderId="0" xfId="32" applyFont="1"/>
    <xf numFmtId="0" fontId="7" fillId="0" borderId="0" xfId="32" applyFont="1" applyAlignment="1"/>
    <xf numFmtId="0" fontId="11" fillId="0" borderId="3" xfId="32" applyFont="1" applyBorder="1" applyAlignment="1">
      <alignment horizontal="center" vertical="center" wrapText="1"/>
    </xf>
    <xf numFmtId="0" fontId="5" fillId="0" borderId="0" xfId="32" applyAlignment="1">
      <alignment horizontal="center" vertical="center"/>
    </xf>
    <xf numFmtId="0" fontId="10" fillId="0" borderId="3" xfId="32" applyFont="1" applyBorder="1" applyAlignment="1">
      <alignment horizontal="center"/>
    </xf>
    <xf numFmtId="0" fontId="6" fillId="0" borderId="0" xfId="32" applyFont="1" applyAlignment="1">
      <alignment horizontal="center"/>
    </xf>
    <xf numFmtId="0" fontId="14" fillId="0" borderId="0" xfId="32" applyFont="1"/>
    <xf numFmtId="0" fontId="7" fillId="0" borderId="0" xfId="24" applyFont="1"/>
    <xf numFmtId="0" fontId="7" fillId="0" borderId="0" xfId="24" applyFont="1" applyAlignment="1">
      <alignment horizontal="center"/>
    </xf>
    <xf numFmtId="0" fontId="7" fillId="0" borderId="0" xfId="24" applyFont="1" applyBorder="1"/>
    <xf numFmtId="0" fontId="7" fillId="0" borderId="1" xfId="24" applyFont="1" applyBorder="1" applyAlignment="1">
      <alignment horizontal="center"/>
    </xf>
    <xf numFmtId="0" fontId="7" fillId="0" borderId="2" xfId="24" applyFont="1" applyBorder="1" applyAlignment="1">
      <alignment horizontal="center"/>
    </xf>
    <xf numFmtId="0" fontId="11" fillId="0" borderId="3" xfId="24" applyFont="1" applyBorder="1" applyAlignment="1">
      <alignment horizontal="center" vertical="center" wrapText="1"/>
    </xf>
    <xf numFmtId="0" fontId="7" fillId="0" borderId="0" xfId="24" applyFont="1" applyAlignment="1">
      <alignment horizontal="center" vertical="center"/>
    </xf>
    <xf numFmtId="0" fontId="10" fillId="0" borderId="3" xfId="24" applyFont="1" applyBorder="1" applyAlignment="1">
      <alignment horizontal="center" vertical="center"/>
    </xf>
    <xf numFmtId="0" fontId="10" fillId="0" borderId="0" xfId="24" applyFont="1" applyAlignment="1">
      <alignment horizontal="center" vertical="center"/>
    </xf>
    <xf numFmtId="0" fontId="7" fillId="0" borderId="3" xfId="24" applyFont="1" applyBorder="1" applyAlignment="1">
      <alignment horizontal="center" vertical="center"/>
    </xf>
    <xf numFmtId="0" fontId="5" fillId="0" borderId="0" xfId="24" applyAlignment="1">
      <alignment horizontal="center" vertical="center"/>
    </xf>
    <xf numFmtId="0" fontId="5" fillId="0" borderId="0" xfId="24"/>
    <xf numFmtId="0" fontId="7" fillId="0" borderId="0" xfId="9" applyFont="1"/>
    <xf numFmtId="0" fontId="7" fillId="0" borderId="0" xfId="9" applyFont="1" applyAlignment="1">
      <alignment horizontal="center"/>
    </xf>
    <xf numFmtId="0" fontId="7" fillId="0" borderId="0" xfId="9" applyFont="1" applyBorder="1"/>
    <xf numFmtId="0" fontId="7" fillId="0" borderId="1" xfId="9" applyFont="1" applyBorder="1" applyAlignment="1">
      <alignment horizontal="center"/>
    </xf>
    <xf numFmtId="0" fontId="7" fillId="0" borderId="2" xfId="9" applyFont="1" applyBorder="1" applyAlignment="1">
      <alignment horizontal="center"/>
    </xf>
    <xf numFmtId="0" fontId="11" fillId="0" borderId="3" xfId="9" applyFont="1" applyBorder="1" applyAlignment="1">
      <alignment horizontal="center" vertical="center" wrapText="1"/>
    </xf>
    <xf numFmtId="0" fontId="7" fillId="0" borderId="0" xfId="9" applyFont="1" applyAlignment="1">
      <alignment horizontal="center" vertical="center"/>
    </xf>
    <xf numFmtId="0" fontId="10" fillId="0" borderId="3" xfId="9" applyFont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7" fillId="0" borderId="3" xfId="9" applyFont="1" applyBorder="1" applyAlignment="1">
      <alignment horizontal="center" vertical="center"/>
    </xf>
    <xf numFmtId="0" fontId="5" fillId="0" borderId="0" xfId="9" applyAlignment="1">
      <alignment horizontal="center" vertical="center"/>
    </xf>
    <xf numFmtId="0" fontId="5" fillId="0" borderId="0" xfId="9"/>
    <xf numFmtId="0" fontId="7" fillId="0" borderId="0" xfId="10" applyFont="1"/>
    <xf numFmtId="0" fontId="7" fillId="0" borderId="0" xfId="10" applyFont="1" applyAlignment="1">
      <alignment horizontal="center"/>
    </xf>
    <xf numFmtId="0" fontId="7" fillId="0" borderId="0" xfId="10" applyFont="1" applyBorder="1"/>
    <xf numFmtId="0" fontId="7" fillId="0" borderId="1" xfId="10" applyFont="1" applyBorder="1" applyAlignment="1">
      <alignment horizontal="center"/>
    </xf>
    <xf numFmtId="0" fontId="7" fillId="0" borderId="2" xfId="10" applyFont="1" applyBorder="1" applyAlignment="1">
      <alignment horizontal="center"/>
    </xf>
    <xf numFmtId="0" fontId="11" fillId="0" borderId="3" xfId="10" applyFont="1" applyBorder="1" applyAlignment="1">
      <alignment horizontal="center" vertical="center" wrapText="1"/>
    </xf>
    <xf numFmtId="0" fontId="7" fillId="0" borderId="0" xfId="10" applyFont="1" applyAlignment="1">
      <alignment horizontal="center" vertical="center"/>
    </xf>
    <xf numFmtId="0" fontId="10" fillId="0" borderId="3" xfId="10" applyFont="1" applyBorder="1" applyAlignment="1">
      <alignment horizontal="center" vertical="center"/>
    </xf>
    <xf numFmtId="0" fontId="10" fillId="0" borderId="0" xfId="10" applyFont="1" applyAlignment="1">
      <alignment horizontal="center" vertical="center"/>
    </xf>
    <xf numFmtId="0" fontId="7" fillId="0" borderId="3" xfId="10" applyFont="1" applyBorder="1" applyAlignment="1">
      <alignment horizontal="center" vertical="center"/>
    </xf>
    <xf numFmtId="0" fontId="5" fillId="0" borderId="0" xfId="10" applyAlignment="1">
      <alignment horizontal="center" vertical="center"/>
    </xf>
    <xf numFmtId="0" fontId="5" fillId="0" borderId="0" xfId="10"/>
    <xf numFmtId="0" fontId="7" fillId="0" borderId="0" xfId="31" applyFont="1"/>
    <xf numFmtId="0" fontId="7" fillId="0" borderId="0" xfId="31" applyFont="1" applyAlignment="1">
      <alignment horizontal="center"/>
    </xf>
    <xf numFmtId="0" fontId="7" fillId="0" borderId="0" xfId="31" applyFont="1" applyBorder="1"/>
    <xf numFmtId="0" fontId="8" fillId="0" borderId="0" xfId="31" applyFont="1"/>
    <xf numFmtId="0" fontId="7" fillId="0" borderId="1" xfId="31" applyFont="1" applyBorder="1" applyAlignment="1">
      <alignment horizontal="center"/>
    </xf>
    <xf numFmtId="0" fontId="7" fillId="0" borderId="2" xfId="31" applyFont="1" applyBorder="1" applyAlignment="1">
      <alignment horizontal="center"/>
    </xf>
    <xf numFmtId="0" fontId="11" fillId="0" borderId="3" xfId="31" applyFont="1" applyBorder="1" applyAlignment="1">
      <alignment horizontal="center" vertical="center" wrapText="1"/>
    </xf>
    <xf numFmtId="0" fontId="7" fillId="0" borderId="0" xfId="31" applyFont="1" applyAlignment="1">
      <alignment horizontal="center" vertical="center"/>
    </xf>
    <xf numFmtId="0" fontId="10" fillId="0" borderId="3" xfId="31" applyFont="1" applyBorder="1" applyAlignment="1">
      <alignment horizontal="center" vertical="center"/>
    </xf>
    <xf numFmtId="0" fontId="10" fillId="0" borderId="0" xfId="31" applyFont="1" applyAlignment="1">
      <alignment horizontal="center" vertical="center"/>
    </xf>
    <xf numFmtId="0" fontId="7" fillId="0" borderId="3" xfId="31" applyFont="1" applyBorder="1" applyAlignment="1">
      <alignment horizontal="center" vertical="center"/>
    </xf>
    <xf numFmtId="0" fontId="5" fillId="0" borderId="0" xfId="31" applyAlignment="1">
      <alignment horizontal="center" vertical="center"/>
    </xf>
    <xf numFmtId="0" fontId="5" fillId="0" borderId="0" xfId="31"/>
    <xf numFmtId="0" fontId="7" fillId="0" borderId="0" xfId="33" applyFont="1"/>
    <xf numFmtId="0" fontId="15" fillId="0" borderId="0" xfId="33" applyFont="1"/>
    <xf numFmtId="0" fontId="7" fillId="0" borderId="0" xfId="33" applyFont="1" applyAlignment="1">
      <alignment horizontal="center"/>
    </xf>
    <xf numFmtId="0" fontId="7" fillId="0" borderId="0" xfId="33" applyFont="1" applyBorder="1"/>
    <xf numFmtId="0" fontId="8" fillId="0" borderId="0" xfId="33" applyFont="1"/>
    <xf numFmtId="0" fontId="7" fillId="0" borderId="1" xfId="33" applyFont="1" applyBorder="1" applyAlignment="1">
      <alignment horizontal="center"/>
    </xf>
    <xf numFmtId="0" fontId="7" fillId="0" borderId="2" xfId="33" applyFont="1" applyBorder="1" applyAlignment="1">
      <alignment horizontal="center"/>
    </xf>
    <xf numFmtId="0" fontId="11" fillId="0" borderId="3" xfId="33" applyFont="1" applyBorder="1" applyAlignment="1">
      <alignment horizontal="center" vertical="center" wrapText="1"/>
    </xf>
    <xf numFmtId="0" fontId="7" fillId="0" borderId="0" xfId="33" applyFont="1" applyAlignment="1">
      <alignment horizontal="center" vertical="center"/>
    </xf>
    <xf numFmtId="0" fontId="10" fillId="0" borderId="3" xfId="33" applyFont="1" applyBorder="1" applyAlignment="1">
      <alignment horizontal="center" vertical="center"/>
    </xf>
    <xf numFmtId="0" fontId="10" fillId="0" borderId="0" xfId="33" applyFont="1" applyAlignment="1">
      <alignment horizontal="center" vertical="center"/>
    </xf>
    <xf numFmtId="0" fontId="7" fillId="0" borderId="3" xfId="33" applyFont="1" applyBorder="1" applyAlignment="1">
      <alignment horizontal="center" vertical="center"/>
    </xf>
    <xf numFmtId="0" fontId="5" fillId="0" borderId="0" xfId="33" applyAlignment="1">
      <alignment horizontal="center" vertical="center"/>
    </xf>
    <xf numFmtId="0" fontId="5" fillId="0" borderId="0" xfId="33"/>
    <xf numFmtId="0" fontId="7" fillId="0" borderId="0" xfId="25" applyFont="1"/>
    <xf numFmtId="0" fontId="7" fillId="0" borderId="0" xfId="25" applyFont="1" applyAlignment="1">
      <alignment horizontal="center"/>
    </xf>
    <xf numFmtId="0" fontId="7" fillId="0" borderId="0" xfId="25" applyFont="1" applyBorder="1"/>
    <xf numFmtId="0" fontId="7" fillId="0" borderId="1" xfId="25" applyFont="1" applyBorder="1" applyAlignment="1">
      <alignment horizontal="center"/>
    </xf>
    <xf numFmtId="0" fontId="7" fillId="0" borderId="2" xfId="25" applyFont="1" applyBorder="1" applyAlignment="1">
      <alignment horizontal="center"/>
    </xf>
    <xf numFmtId="0" fontId="11" fillId="0" borderId="3" xfId="25" applyFont="1" applyBorder="1" applyAlignment="1">
      <alignment horizontal="center" vertical="center" wrapText="1"/>
    </xf>
    <xf numFmtId="0" fontId="7" fillId="0" borderId="0" xfId="25" applyFont="1" applyAlignment="1">
      <alignment horizontal="center" vertical="center"/>
    </xf>
    <xf numFmtId="0" fontId="10" fillId="0" borderId="3" xfId="25" applyFont="1" applyBorder="1" applyAlignment="1">
      <alignment horizontal="center" vertical="center"/>
    </xf>
    <xf numFmtId="0" fontId="10" fillId="0" borderId="0" xfId="25" applyFont="1" applyAlignment="1">
      <alignment horizontal="center" vertical="center"/>
    </xf>
    <xf numFmtId="0" fontId="7" fillId="0" borderId="3" xfId="25" applyFont="1" applyBorder="1" applyAlignment="1">
      <alignment horizontal="center" vertical="center"/>
    </xf>
    <xf numFmtId="0" fontId="5" fillId="0" borderId="0" xfId="25" applyAlignment="1">
      <alignment horizontal="center" vertical="center"/>
    </xf>
    <xf numFmtId="0" fontId="5" fillId="0" borderId="0" xfId="25"/>
    <xf numFmtId="0" fontId="7" fillId="0" borderId="0" xfId="26" applyFont="1"/>
    <xf numFmtId="0" fontId="7" fillId="0" borderId="0" xfId="26" applyFont="1" applyAlignment="1">
      <alignment horizontal="center"/>
    </xf>
    <xf numFmtId="0" fontId="7" fillId="0" borderId="0" xfId="26" applyFont="1" applyBorder="1"/>
    <xf numFmtId="0" fontId="7" fillId="0" borderId="1" xfId="26" applyFont="1" applyBorder="1" applyAlignment="1">
      <alignment horizontal="center"/>
    </xf>
    <xf numFmtId="0" fontId="7" fillId="0" borderId="2" xfId="26" applyFont="1" applyBorder="1" applyAlignment="1">
      <alignment horizontal="center"/>
    </xf>
    <xf numFmtId="0" fontId="11" fillId="0" borderId="3" xfId="26" applyFont="1" applyBorder="1" applyAlignment="1">
      <alignment horizontal="center" vertical="center" wrapText="1"/>
    </xf>
    <xf numFmtId="0" fontId="7" fillId="0" borderId="0" xfId="26" applyFont="1" applyAlignment="1">
      <alignment horizontal="center" vertical="center"/>
    </xf>
    <xf numFmtId="0" fontId="10" fillId="0" borderId="3" xfId="26" applyFont="1" applyBorder="1" applyAlignment="1">
      <alignment horizontal="center" vertical="center"/>
    </xf>
    <xf numFmtId="0" fontId="10" fillId="0" borderId="0" xfId="26" applyFont="1" applyAlignment="1">
      <alignment horizontal="center" vertical="center"/>
    </xf>
    <xf numFmtId="0" fontId="7" fillId="0" borderId="3" xfId="26" applyFont="1" applyBorder="1" applyAlignment="1">
      <alignment horizontal="center" vertical="center"/>
    </xf>
    <xf numFmtId="0" fontId="5" fillId="0" borderId="0" xfId="26" applyAlignment="1">
      <alignment horizontal="center" vertical="center"/>
    </xf>
    <xf numFmtId="0" fontId="5" fillId="0" borderId="0" xfId="26"/>
    <xf numFmtId="0" fontId="7" fillId="0" borderId="0" xfId="27" applyFont="1"/>
    <xf numFmtId="0" fontId="7" fillId="0" borderId="0" xfId="8" applyFont="1"/>
    <xf numFmtId="0" fontId="7" fillId="0" borderId="0" xfId="8" applyFont="1" applyAlignment="1">
      <alignment horizontal="center"/>
    </xf>
    <xf numFmtId="0" fontId="13" fillId="0" borderId="0" xfId="8" applyFont="1"/>
    <xf numFmtId="0" fontId="7" fillId="0" borderId="0" xfId="8" applyFont="1" applyBorder="1"/>
    <xf numFmtId="0" fontId="7" fillId="0" borderId="1" xfId="8" applyFont="1" applyBorder="1" applyAlignment="1">
      <alignment horizontal="center"/>
    </xf>
    <xf numFmtId="0" fontId="7" fillId="0" borderId="2" xfId="8" applyFont="1" applyBorder="1" applyAlignment="1">
      <alignment horizontal="center"/>
    </xf>
    <xf numFmtId="0" fontId="11" fillId="0" borderId="3" xfId="8" applyFont="1" applyBorder="1" applyAlignment="1">
      <alignment horizontal="center" vertical="center" wrapText="1"/>
    </xf>
    <xf numFmtId="0" fontId="7" fillId="0" borderId="0" xfId="8" applyFont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10" fillId="0" borderId="0" xfId="8" applyFont="1" applyAlignment="1">
      <alignment horizontal="center" vertical="center"/>
    </xf>
    <xf numFmtId="0" fontId="7" fillId="0" borderId="3" xfId="8" applyFont="1" applyBorder="1" applyAlignment="1">
      <alignment horizontal="center" vertical="center"/>
    </xf>
    <xf numFmtId="0" fontId="5" fillId="0" borderId="0" xfId="8" applyAlignment="1">
      <alignment horizontal="center" vertical="center"/>
    </xf>
    <xf numFmtId="0" fontId="5" fillId="0" borderId="0" xfId="8"/>
    <xf numFmtId="0" fontId="7" fillId="0" borderId="0" xfId="13" applyFont="1"/>
    <xf numFmtId="0" fontId="7" fillId="0" borderId="0" xfId="13" applyFont="1" applyAlignment="1">
      <alignment horizontal="center"/>
    </xf>
    <xf numFmtId="0" fontId="13" fillId="0" borderId="0" xfId="13" applyFont="1"/>
    <xf numFmtId="0" fontId="7" fillId="0" borderId="0" xfId="13" applyFont="1" applyBorder="1"/>
    <xf numFmtId="0" fontId="7" fillId="0" borderId="1" xfId="13" applyFont="1" applyBorder="1" applyAlignment="1">
      <alignment horizontal="center"/>
    </xf>
    <xf numFmtId="0" fontId="7" fillId="0" borderId="2" xfId="13" applyFont="1" applyBorder="1" applyAlignment="1">
      <alignment horizontal="center"/>
    </xf>
    <xf numFmtId="0" fontId="11" fillId="0" borderId="3" xfId="13" applyFont="1" applyBorder="1" applyAlignment="1">
      <alignment horizontal="center" vertical="center" wrapText="1"/>
    </xf>
    <xf numFmtId="0" fontId="7" fillId="0" borderId="0" xfId="13" applyFont="1" applyAlignment="1">
      <alignment horizontal="center" vertical="center"/>
    </xf>
    <xf numFmtId="0" fontId="10" fillId="0" borderId="3" xfId="13" applyFont="1" applyBorder="1" applyAlignment="1">
      <alignment horizontal="center" vertical="center"/>
    </xf>
    <xf numFmtId="0" fontId="10" fillId="0" borderId="0" xfId="13" applyFont="1" applyAlignment="1">
      <alignment horizontal="center" vertical="center"/>
    </xf>
    <xf numFmtId="0" fontId="7" fillId="0" borderId="3" xfId="13" applyFont="1" applyBorder="1" applyAlignment="1">
      <alignment horizontal="center" vertical="center"/>
    </xf>
    <xf numFmtId="0" fontId="5" fillId="0" borderId="0" xfId="13" applyAlignment="1">
      <alignment horizontal="center" vertical="center"/>
    </xf>
    <xf numFmtId="0" fontId="5" fillId="0" borderId="0" xfId="13"/>
    <xf numFmtId="0" fontId="7" fillId="0" borderId="0" xfId="15" applyFont="1"/>
    <xf numFmtId="0" fontId="7" fillId="0" borderId="0" xfId="15" applyFont="1" applyAlignment="1">
      <alignment horizontal="center"/>
    </xf>
    <xf numFmtId="0" fontId="13" fillId="0" borderId="0" xfId="15" applyFont="1"/>
    <xf numFmtId="0" fontId="7" fillId="0" borderId="0" xfId="15" applyFont="1" applyBorder="1"/>
    <xf numFmtId="0" fontId="7" fillId="0" borderId="1" xfId="15" applyFont="1" applyBorder="1" applyAlignment="1">
      <alignment horizontal="center"/>
    </xf>
    <xf numFmtId="0" fontId="7" fillId="0" borderId="2" xfId="15" applyFont="1" applyBorder="1" applyAlignment="1">
      <alignment horizontal="center"/>
    </xf>
    <xf numFmtId="0" fontId="11" fillId="0" borderId="3" xfId="15" applyFont="1" applyBorder="1" applyAlignment="1">
      <alignment horizontal="center" vertical="center" wrapText="1"/>
    </xf>
    <xf numFmtId="0" fontId="7" fillId="0" borderId="0" xfId="15" applyFont="1" applyAlignment="1">
      <alignment horizontal="center" vertical="center"/>
    </xf>
    <xf numFmtId="0" fontId="10" fillId="0" borderId="3" xfId="15" applyFont="1" applyBorder="1" applyAlignment="1">
      <alignment horizontal="center" vertical="center"/>
    </xf>
    <xf numFmtId="0" fontId="10" fillId="0" borderId="0" xfId="15" applyFont="1" applyAlignment="1">
      <alignment horizontal="center" vertical="center"/>
    </xf>
    <xf numFmtId="0" fontId="7" fillId="0" borderId="3" xfId="15" applyFont="1" applyBorder="1" applyAlignment="1">
      <alignment horizontal="center" vertical="center"/>
    </xf>
    <xf numFmtId="0" fontId="5" fillId="0" borderId="0" xfId="15" applyAlignment="1">
      <alignment horizontal="center" vertical="center"/>
    </xf>
    <xf numFmtId="0" fontId="5" fillId="0" borderId="0" xfId="15"/>
    <xf numFmtId="0" fontId="7" fillId="0" borderId="0" xfId="16" applyFont="1"/>
    <xf numFmtId="0" fontId="7" fillId="0" borderId="0" xfId="16" applyFont="1" applyAlignment="1">
      <alignment horizontal="center"/>
    </xf>
    <xf numFmtId="0" fontId="13" fillId="0" borderId="0" xfId="16" applyFont="1"/>
    <xf numFmtId="0" fontId="7" fillId="0" borderId="0" xfId="16" applyFont="1" applyBorder="1"/>
    <xf numFmtId="0" fontId="7" fillId="0" borderId="1" xfId="16" applyFont="1" applyBorder="1" applyAlignment="1">
      <alignment horizontal="center"/>
    </xf>
    <xf numFmtId="0" fontId="7" fillId="0" borderId="2" xfId="16" applyFont="1" applyBorder="1" applyAlignment="1">
      <alignment horizontal="center"/>
    </xf>
    <xf numFmtId="0" fontId="11" fillId="0" borderId="3" xfId="16" applyFont="1" applyBorder="1" applyAlignment="1">
      <alignment horizontal="center" vertical="center" wrapText="1"/>
    </xf>
    <xf numFmtId="0" fontId="7" fillId="0" borderId="0" xfId="16" applyFont="1" applyAlignment="1">
      <alignment horizontal="center" vertical="center"/>
    </xf>
    <xf numFmtId="0" fontId="10" fillId="0" borderId="3" xfId="16" applyFont="1" applyBorder="1" applyAlignment="1">
      <alignment horizontal="center" vertical="center"/>
    </xf>
    <xf numFmtId="0" fontId="10" fillId="0" borderId="0" xfId="16" applyFont="1" applyAlignment="1">
      <alignment horizontal="center" vertical="center"/>
    </xf>
    <xf numFmtId="0" fontId="7" fillId="0" borderId="3" xfId="16" applyFont="1" applyBorder="1" applyAlignment="1">
      <alignment horizontal="center" vertical="center"/>
    </xf>
    <xf numFmtId="0" fontId="5" fillId="0" borderId="0" xfId="16" applyAlignment="1">
      <alignment horizontal="center" vertical="center"/>
    </xf>
    <xf numFmtId="0" fontId="5" fillId="0" borderId="0" xfId="16"/>
    <xf numFmtId="0" fontId="7" fillId="0" borderId="0" xfId="14" applyFont="1"/>
    <xf numFmtId="0" fontId="7" fillId="0" borderId="0" xfId="14" applyFont="1" applyAlignment="1">
      <alignment horizontal="center"/>
    </xf>
    <xf numFmtId="0" fontId="13" fillId="0" borderId="0" xfId="14" applyFont="1"/>
    <xf numFmtId="0" fontId="7" fillId="0" borderId="0" xfId="14" applyFont="1" applyBorder="1"/>
    <xf numFmtId="0" fontId="7" fillId="0" borderId="1" xfId="14" applyFont="1" applyBorder="1" applyAlignment="1">
      <alignment horizontal="center"/>
    </xf>
    <xf numFmtId="0" fontId="7" fillId="0" borderId="2" xfId="14" applyFont="1" applyBorder="1" applyAlignment="1">
      <alignment horizontal="center"/>
    </xf>
    <xf numFmtId="0" fontId="11" fillId="0" borderId="3" xfId="14" applyFont="1" applyBorder="1" applyAlignment="1">
      <alignment horizontal="center" vertical="center" wrapText="1"/>
    </xf>
    <xf numFmtId="0" fontId="7" fillId="0" borderId="0" xfId="14" applyFont="1" applyAlignment="1">
      <alignment horizontal="center" vertical="center"/>
    </xf>
    <xf numFmtId="0" fontId="10" fillId="0" borderId="3" xfId="14" applyFont="1" applyBorder="1" applyAlignment="1">
      <alignment horizontal="center" vertical="center"/>
    </xf>
    <xf numFmtId="0" fontId="10" fillId="0" borderId="0" xfId="14" applyFont="1" applyAlignment="1">
      <alignment horizontal="center" vertical="center"/>
    </xf>
    <xf numFmtId="0" fontId="7" fillId="0" borderId="3" xfId="14" applyFont="1" applyBorder="1" applyAlignment="1">
      <alignment horizontal="center" vertical="center"/>
    </xf>
    <xf numFmtId="0" fontId="5" fillId="0" borderId="0" xfId="14" applyAlignment="1">
      <alignment horizontal="center" vertical="center"/>
    </xf>
    <xf numFmtId="0" fontId="5" fillId="0" borderId="0" xfId="14"/>
    <xf numFmtId="0" fontId="7" fillId="0" borderId="0" xfId="17" applyFont="1"/>
    <xf numFmtId="0" fontId="7" fillId="0" borderId="0" xfId="17" applyFont="1" applyAlignment="1">
      <alignment horizontal="center"/>
    </xf>
    <xf numFmtId="0" fontId="13" fillId="0" borderId="0" xfId="17" applyFont="1"/>
    <xf numFmtId="0" fontId="7" fillId="0" borderId="0" xfId="17" applyFont="1" applyBorder="1"/>
    <xf numFmtId="0" fontId="7" fillId="0" borderId="1" xfId="17" applyFont="1" applyBorder="1" applyAlignment="1">
      <alignment horizontal="center"/>
    </xf>
    <xf numFmtId="0" fontId="7" fillId="0" borderId="2" xfId="17" applyFont="1" applyBorder="1" applyAlignment="1">
      <alignment horizontal="center"/>
    </xf>
    <xf numFmtId="0" fontId="11" fillId="0" borderId="3" xfId="17" applyFont="1" applyBorder="1" applyAlignment="1">
      <alignment horizontal="center" vertical="center" wrapText="1"/>
    </xf>
    <xf numFmtId="0" fontId="7" fillId="0" borderId="0" xfId="17" applyFont="1" applyAlignment="1">
      <alignment horizontal="center" vertical="center"/>
    </xf>
    <xf numFmtId="0" fontId="10" fillId="0" borderId="3" xfId="17" applyFont="1" applyBorder="1" applyAlignment="1">
      <alignment horizontal="center" vertical="center"/>
    </xf>
    <xf numFmtId="0" fontId="10" fillId="0" borderId="0" xfId="17" applyFont="1" applyAlignment="1">
      <alignment horizontal="center" vertical="center"/>
    </xf>
    <xf numFmtId="0" fontId="7" fillId="0" borderId="3" xfId="17" applyFont="1" applyBorder="1" applyAlignment="1">
      <alignment horizontal="center" vertical="center"/>
    </xf>
    <xf numFmtId="0" fontId="5" fillId="0" borderId="0" xfId="17" applyAlignment="1">
      <alignment horizontal="center" vertical="center"/>
    </xf>
    <xf numFmtId="0" fontId="5" fillId="0" borderId="0" xfId="17"/>
    <xf numFmtId="0" fontId="7" fillId="0" borderId="0" xfId="18" applyFont="1"/>
    <xf numFmtId="0" fontId="7" fillId="0" borderId="0" xfId="18" applyFont="1" applyAlignment="1">
      <alignment horizontal="center"/>
    </xf>
    <xf numFmtId="0" fontId="13" fillId="0" borderId="0" xfId="18" applyFont="1"/>
    <xf numFmtId="0" fontId="7" fillId="0" borderId="0" xfId="18" applyFont="1" applyBorder="1"/>
    <xf numFmtId="0" fontId="7" fillId="0" borderId="1" xfId="18" applyFont="1" applyBorder="1" applyAlignment="1">
      <alignment horizontal="center"/>
    </xf>
    <xf numFmtId="0" fontId="7" fillId="0" borderId="2" xfId="18" applyFont="1" applyBorder="1" applyAlignment="1">
      <alignment horizontal="center"/>
    </xf>
    <xf numFmtId="0" fontId="11" fillId="0" borderId="3" xfId="18" applyFont="1" applyBorder="1" applyAlignment="1">
      <alignment horizontal="center" vertical="center" wrapText="1"/>
    </xf>
    <xf numFmtId="0" fontId="7" fillId="0" borderId="0" xfId="18" applyFont="1" applyAlignment="1">
      <alignment horizontal="center" vertical="center"/>
    </xf>
    <xf numFmtId="0" fontId="10" fillId="0" borderId="3" xfId="18" applyFont="1" applyBorder="1" applyAlignment="1">
      <alignment horizontal="center" vertical="center"/>
    </xf>
    <xf numFmtId="0" fontId="10" fillId="0" borderId="0" xfId="18" applyFont="1" applyAlignment="1">
      <alignment horizontal="center" vertical="center"/>
    </xf>
    <xf numFmtId="0" fontId="7" fillId="0" borderId="3" xfId="18" applyFont="1" applyBorder="1" applyAlignment="1">
      <alignment horizontal="center" vertical="center"/>
    </xf>
    <xf numFmtId="0" fontId="5" fillId="0" borderId="0" xfId="18" applyAlignment="1">
      <alignment horizontal="center" vertical="center"/>
    </xf>
    <xf numFmtId="0" fontId="5" fillId="0" borderId="0" xfId="18"/>
    <xf numFmtId="0" fontId="7" fillId="0" borderId="0" xfId="19" applyFont="1"/>
    <xf numFmtId="0" fontId="7" fillId="0" borderId="0" xfId="19" applyFont="1" applyAlignment="1">
      <alignment horizontal="center"/>
    </xf>
    <xf numFmtId="0" fontId="13" fillId="0" borderId="0" xfId="19" applyFont="1"/>
    <xf numFmtId="0" fontId="7" fillId="0" borderId="0" xfId="19" applyFont="1" applyBorder="1"/>
    <xf numFmtId="0" fontId="7" fillId="0" borderId="1" xfId="19" applyFont="1" applyBorder="1" applyAlignment="1">
      <alignment horizontal="center"/>
    </xf>
    <xf numFmtId="0" fontId="7" fillId="0" borderId="2" xfId="19" applyFont="1" applyBorder="1" applyAlignment="1">
      <alignment horizontal="center"/>
    </xf>
    <xf numFmtId="0" fontId="11" fillId="0" borderId="3" xfId="19" applyFont="1" applyBorder="1" applyAlignment="1">
      <alignment horizontal="center" vertical="center" wrapText="1"/>
    </xf>
    <xf numFmtId="0" fontId="7" fillId="0" borderId="0" xfId="19" applyFont="1" applyAlignment="1">
      <alignment horizontal="center" vertical="center"/>
    </xf>
    <xf numFmtId="0" fontId="10" fillId="0" borderId="3" xfId="19" applyFont="1" applyBorder="1" applyAlignment="1">
      <alignment horizontal="center" vertical="center"/>
    </xf>
    <xf numFmtId="0" fontId="10" fillId="0" borderId="0" xfId="19" applyFont="1" applyAlignment="1">
      <alignment horizontal="center" vertical="center"/>
    </xf>
    <xf numFmtId="0" fontId="7" fillId="0" borderId="3" xfId="19" applyFont="1" applyBorder="1" applyAlignment="1">
      <alignment horizontal="center" vertical="center"/>
    </xf>
    <xf numFmtId="0" fontId="5" fillId="0" borderId="0" xfId="19" applyAlignment="1">
      <alignment horizontal="center" vertical="center"/>
    </xf>
    <xf numFmtId="0" fontId="5" fillId="0" borderId="0" xfId="19"/>
    <xf numFmtId="0" fontId="7" fillId="0" borderId="0" xfId="20" applyFont="1"/>
    <xf numFmtId="0" fontId="7" fillId="0" borderId="0" xfId="20" applyFont="1" applyAlignment="1">
      <alignment horizontal="center"/>
    </xf>
    <xf numFmtId="0" fontId="13" fillId="0" borderId="0" xfId="20" applyFont="1"/>
    <xf numFmtId="0" fontId="7" fillId="0" borderId="0" xfId="20" applyFont="1" applyBorder="1"/>
    <xf numFmtId="0" fontId="7" fillId="0" borderId="1" xfId="20" applyFont="1" applyBorder="1" applyAlignment="1">
      <alignment horizontal="center"/>
    </xf>
    <xf numFmtId="0" fontId="7" fillId="0" borderId="2" xfId="20" applyFont="1" applyBorder="1" applyAlignment="1">
      <alignment horizontal="center"/>
    </xf>
    <xf numFmtId="0" fontId="11" fillId="0" borderId="3" xfId="20" applyFont="1" applyBorder="1" applyAlignment="1">
      <alignment horizontal="center" vertical="center" wrapText="1"/>
    </xf>
    <xf numFmtId="0" fontId="7" fillId="0" borderId="0" xfId="20" applyFont="1" applyAlignment="1">
      <alignment horizontal="center" vertical="center"/>
    </xf>
    <xf numFmtId="0" fontId="10" fillId="0" borderId="3" xfId="20" applyFont="1" applyBorder="1" applyAlignment="1">
      <alignment horizontal="center" vertical="center"/>
    </xf>
    <xf numFmtId="0" fontId="10" fillId="0" borderId="0" xfId="20" applyFont="1" applyAlignment="1">
      <alignment horizontal="center" vertical="center"/>
    </xf>
    <xf numFmtId="0" fontId="7" fillId="0" borderId="3" xfId="20" applyFont="1" applyBorder="1" applyAlignment="1">
      <alignment horizontal="center" vertical="center"/>
    </xf>
    <xf numFmtId="0" fontId="5" fillId="0" borderId="0" xfId="20" applyAlignment="1">
      <alignment horizontal="center" vertical="center"/>
    </xf>
    <xf numFmtId="0" fontId="5" fillId="0" borderId="0" xfId="20"/>
    <xf numFmtId="0" fontId="7" fillId="0" borderId="0" xfId="53" applyFont="1"/>
    <xf numFmtId="0" fontId="7" fillId="0" borderId="1" xfId="53" applyFont="1" applyBorder="1" applyAlignment="1">
      <alignment horizontal="center"/>
    </xf>
    <xf numFmtId="0" fontId="7" fillId="0" borderId="2" xfId="53" applyFont="1" applyBorder="1" applyAlignment="1">
      <alignment horizontal="center"/>
    </xf>
    <xf numFmtId="0" fontId="7" fillId="0" borderId="0" xfId="53" applyFont="1" applyAlignment="1">
      <alignment horizontal="center"/>
    </xf>
    <xf numFmtId="0" fontId="7" fillId="0" borderId="0" xfId="53" applyFont="1" applyBorder="1"/>
    <xf numFmtId="0" fontId="13" fillId="0" borderId="0" xfId="53" applyFont="1"/>
    <xf numFmtId="0" fontId="11" fillId="0" borderId="3" xfId="53" applyFont="1" applyBorder="1" applyAlignment="1">
      <alignment horizontal="center" vertical="center" wrapText="1"/>
    </xf>
    <xf numFmtId="0" fontId="7" fillId="0" borderId="0" xfId="53" applyFont="1" applyAlignment="1">
      <alignment horizontal="center" vertical="center"/>
    </xf>
    <xf numFmtId="0" fontId="10" fillId="0" borderId="3" xfId="53" applyFont="1" applyBorder="1" applyAlignment="1">
      <alignment horizontal="center" vertical="center"/>
    </xf>
    <xf numFmtId="0" fontId="10" fillId="0" borderId="0" xfId="53" applyFont="1" applyAlignment="1">
      <alignment horizontal="center" vertical="center"/>
    </xf>
    <xf numFmtId="0" fontId="7" fillId="0" borderId="3" xfId="53" applyFont="1" applyBorder="1" applyAlignment="1">
      <alignment horizontal="center" vertical="center"/>
    </xf>
    <xf numFmtId="0" fontId="5" fillId="0" borderId="0" xfId="53" applyAlignment="1">
      <alignment horizontal="center" vertical="center"/>
    </xf>
    <xf numFmtId="0" fontId="5" fillId="0" borderId="0" xfId="53"/>
    <xf numFmtId="0" fontId="7" fillId="0" borderId="3" xfId="0" applyFont="1" applyBorder="1" applyAlignment="1">
      <alignment horizontal="center" vertical="center"/>
    </xf>
    <xf numFmtId="0" fontId="7" fillId="0" borderId="0" xfId="30" applyFont="1"/>
    <xf numFmtId="0" fontId="7" fillId="0" borderId="0" xfId="30" applyFont="1" applyAlignment="1">
      <alignment horizontal="center"/>
    </xf>
    <xf numFmtId="0" fontId="7" fillId="0" borderId="0" xfId="30" applyFont="1" applyBorder="1"/>
    <xf numFmtId="0" fontId="13" fillId="0" borderId="0" xfId="30" applyFont="1"/>
    <xf numFmtId="0" fontId="7" fillId="0" borderId="1" xfId="30" applyFont="1" applyBorder="1" applyAlignment="1">
      <alignment horizontal="center"/>
    </xf>
    <xf numFmtId="0" fontId="7" fillId="0" borderId="2" xfId="30" applyFont="1" applyBorder="1" applyAlignment="1">
      <alignment horizontal="center"/>
    </xf>
    <xf numFmtId="0" fontId="11" fillId="0" borderId="3" xfId="30" applyFont="1" applyBorder="1" applyAlignment="1">
      <alignment horizontal="center" vertical="center" wrapText="1"/>
    </xf>
    <xf numFmtId="0" fontId="7" fillId="0" borderId="0" xfId="30" applyFont="1" applyAlignment="1">
      <alignment horizontal="center" vertical="center"/>
    </xf>
    <xf numFmtId="0" fontId="10" fillId="0" borderId="3" xfId="30" applyFont="1" applyBorder="1" applyAlignment="1">
      <alignment horizontal="center" vertical="center"/>
    </xf>
    <xf numFmtId="0" fontId="10" fillId="0" borderId="0" xfId="30" applyFont="1" applyAlignment="1">
      <alignment horizontal="center" vertical="center"/>
    </xf>
    <xf numFmtId="0" fontId="7" fillId="0" borderId="3" xfId="30" applyFont="1" applyBorder="1" applyAlignment="1">
      <alignment horizontal="center" vertical="center"/>
    </xf>
    <xf numFmtId="0" fontId="5" fillId="0" borderId="0" xfId="30" applyAlignment="1">
      <alignment horizontal="center" vertical="center"/>
    </xf>
    <xf numFmtId="0" fontId="5" fillId="0" borderId="0" xfId="30"/>
    <xf numFmtId="0" fontId="7" fillId="0" borderId="0" xfId="56" applyFont="1"/>
    <xf numFmtId="0" fontId="7" fillId="0" borderId="0" xfId="56" applyFont="1" applyAlignment="1">
      <alignment horizontal="center"/>
    </xf>
    <xf numFmtId="0" fontId="7" fillId="0" borderId="0" xfId="56" applyFont="1" applyBorder="1"/>
    <xf numFmtId="0" fontId="13" fillId="0" borderId="0" xfId="56" applyFont="1"/>
    <xf numFmtId="0" fontId="7" fillId="0" borderId="1" xfId="56" applyFont="1" applyBorder="1" applyAlignment="1">
      <alignment horizontal="center"/>
    </xf>
    <xf numFmtId="0" fontId="7" fillId="0" borderId="2" xfId="56" applyFont="1" applyBorder="1" applyAlignment="1">
      <alignment horizontal="center"/>
    </xf>
    <xf numFmtId="0" fontId="11" fillId="0" borderId="3" xfId="56" applyFont="1" applyBorder="1" applyAlignment="1">
      <alignment horizontal="center" vertical="center" wrapText="1"/>
    </xf>
    <xf numFmtId="0" fontId="7" fillId="0" borderId="0" xfId="56" applyFont="1" applyAlignment="1">
      <alignment horizontal="center" vertical="center"/>
    </xf>
    <xf numFmtId="0" fontId="10" fillId="0" borderId="3" xfId="56" applyFont="1" applyBorder="1" applyAlignment="1">
      <alignment horizontal="center" vertical="center"/>
    </xf>
    <xf numFmtId="0" fontId="10" fillId="0" borderId="0" xfId="56" applyFont="1" applyAlignment="1">
      <alignment horizontal="center" vertical="center"/>
    </xf>
    <xf numFmtId="0" fontId="7" fillId="0" borderId="3" xfId="56" applyFont="1" applyBorder="1" applyAlignment="1">
      <alignment horizontal="center" vertical="center"/>
    </xf>
    <xf numFmtId="0" fontId="5" fillId="0" borderId="0" xfId="56" applyAlignment="1">
      <alignment horizontal="center" vertical="center"/>
    </xf>
    <xf numFmtId="0" fontId="5" fillId="0" borderId="0" xfId="56"/>
    <xf numFmtId="0" fontId="7" fillId="0" borderId="0" xfId="60" applyFont="1"/>
    <xf numFmtId="0" fontId="7" fillId="0" borderId="0" xfId="60" applyFont="1" applyAlignment="1">
      <alignment horizontal="center"/>
    </xf>
    <xf numFmtId="0" fontId="7" fillId="0" borderId="0" xfId="60" applyFont="1" applyBorder="1"/>
    <xf numFmtId="0" fontId="13" fillId="0" borderId="0" xfId="60" applyFont="1"/>
    <xf numFmtId="0" fontId="7" fillId="0" borderId="1" xfId="60" applyFont="1" applyBorder="1" applyAlignment="1">
      <alignment horizontal="center"/>
    </xf>
    <xf numFmtId="0" fontId="7" fillId="0" borderId="2" xfId="60" applyFont="1" applyBorder="1" applyAlignment="1">
      <alignment horizontal="center"/>
    </xf>
    <xf numFmtId="0" fontId="11" fillId="0" borderId="3" xfId="60" applyFont="1" applyBorder="1" applyAlignment="1">
      <alignment horizontal="center" vertical="center" wrapText="1"/>
    </xf>
    <xf numFmtId="0" fontId="7" fillId="0" borderId="0" xfId="60" applyFont="1" applyAlignment="1">
      <alignment horizontal="center" vertical="center"/>
    </xf>
    <xf numFmtId="0" fontId="10" fillId="0" borderId="3" xfId="60" applyFont="1" applyBorder="1" applyAlignment="1">
      <alignment horizontal="center" vertical="center"/>
    </xf>
    <xf numFmtId="0" fontId="10" fillId="0" borderId="0" xfId="60" applyFont="1" applyAlignment="1">
      <alignment horizontal="center" vertical="center"/>
    </xf>
    <xf numFmtId="0" fontId="7" fillId="0" borderId="3" xfId="60" applyFont="1" applyBorder="1" applyAlignment="1">
      <alignment horizontal="center" vertical="center"/>
    </xf>
    <xf numFmtId="0" fontId="5" fillId="0" borderId="0" xfId="60" applyAlignment="1">
      <alignment horizontal="center" vertical="center"/>
    </xf>
    <xf numFmtId="0" fontId="5" fillId="0" borderId="0" xfId="60"/>
    <xf numFmtId="0" fontId="7" fillId="0" borderId="0" xfId="64" applyFont="1"/>
    <xf numFmtId="0" fontId="7" fillId="0" borderId="0" xfId="64" applyFont="1" applyAlignment="1">
      <alignment horizontal="center"/>
    </xf>
    <xf numFmtId="0" fontId="7" fillId="0" borderId="0" xfId="64" applyFont="1" applyBorder="1"/>
    <xf numFmtId="0" fontId="13" fillId="0" borderId="0" xfId="64" applyFont="1"/>
    <xf numFmtId="0" fontId="7" fillId="0" borderId="1" xfId="64" applyFont="1" applyBorder="1" applyAlignment="1">
      <alignment horizontal="center"/>
    </xf>
    <xf numFmtId="0" fontId="7" fillId="0" borderId="2" xfId="64" applyFont="1" applyBorder="1" applyAlignment="1">
      <alignment horizontal="center"/>
    </xf>
    <xf numFmtId="0" fontId="11" fillId="0" borderId="3" xfId="64" applyFont="1" applyBorder="1" applyAlignment="1">
      <alignment horizontal="center" vertical="center" wrapText="1"/>
    </xf>
    <xf numFmtId="0" fontId="7" fillId="0" borderId="0" xfId="64" applyFont="1" applyAlignment="1">
      <alignment horizontal="center" vertical="center"/>
    </xf>
    <xf numFmtId="0" fontId="10" fillId="0" borderId="3" xfId="64" applyFont="1" applyBorder="1" applyAlignment="1">
      <alignment horizontal="center" vertical="center"/>
    </xf>
    <xf numFmtId="0" fontId="10" fillId="0" borderId="0" xfId="64" applyFont="1" applyAlignment="1">
      <alignment horizontal="center" vertical="center"/>
    </xf>
    <xf numFmtId="0" fontId="7" fillId="0" borderId="3" xfId="64" applyFont="1" applyBorder="1" applyAlignment="1">
      <alignment horizontal="center" vertical="center"/>
    </xf>
    <xf numFmtId="0" fontId="5" fillId="0" borderId="0" xfId="64" applyAlignment="1">
      <alignment horizontal="center" vertical="center"/>
    </xf>
    <xf numFmtId="0" fontId="5" fillId="0" borderId="0" xfId="64"/>
    <xf numFmtId="0" fontId="9" fillId="0" borderId="0" xfId="53" applyFont="1" applyAlignment="1"/>
    <xf numFmtId="0" fontId="9" fillId="0" borderId="0" xfId="51" applyFont="1" applyAlignment="1"/>
    <xf numFmtId="0" fontId="13" fillId="0" borderId="0" xfId="69" applyFont="1" applyAlignment="1"/>
    <xf numFmtId="0" fontId="13" fillId="0" borderId="0" xfId="22" applyFont="1" applyAlignment="1"/>
    <xf numFmtId="0" fontId="13" fillId="0" borderId="0" xfId="67" applyFont="1" applyAlignment="1"/>
    <xf numFmtId="0" fontId="13" fillId="0" borderId="0" xfId="42" applyFont="1" applyAlignment="1"/>
    <xf numFmtId="0" fontId="13" fillId="0" borderId="0" xfId="37" applyFont="1" applyAlignment="1">
      <alignment horizontal="left"/>
    </xf>
    <xf numFmtId="0" fontId="9" fillId="0" borderId="0" xfId="34" applyFont="1" applyAlignment="1"/>
    <xf numFmtId="0" fontId="9" fillId="0" borderId="0" xfId="58" applyFont="1" applyAlignment="1"/>
    <xf numFmtId="0" fontId="13" fillId="0" borderId="0" xfId="21" applyFont="1" applyAlignment="1"/>
    <xf numFmtId="0" fontId="13" fillId="0" borderId="0" xfId="56" applyFont="1" applyAlignment="1"/>
    <xf numFmtId="0" fontId="9" fillId="0" borderId="0" xfId="62" applyFont="1" applyAlignment="1"/>
    <xf numFmtId="0" fontId="13" fillId="0" borderId="0" xfId="68" applyFont="1" applyAlignment="1"/>
    <xf numFmtId="0" fontId="13" fillId="0" borderId="0" xfId="30" applyFont="1" applyAlignment="1"/>
    <xf numFmtId="0" fontId="8" fillId="0" borderId="0" xfId="24" applyFont="1" applyBorder="1" applyAlignment="1"/>
    <xf numFmtId="0" fontId="8" fillId="0" borderId="0" xfId="9" applyFont="1" applyAlignment="1">
      <alignment horizontal="left"/>
    </xf>
    <xf numFmtId="0" fontId="8" fillId="0" borderId="0" xfId="31" applyFont="1" applyAlignment="1"/>
    <xf numFmtId="0" fontId="13" fillId="0" borderId="0" xfId="25" applyFont="1" applyAlignment="1"/>
    <xf numFmtId="0" fontId="8" fillId="0" borderId="0" xfId="8" applyFont="1" applyAlignment="1"/>
    <xf numFmtId="0" fontId="8" fillId="0" borderId="0" xfId="12" applyFont="1" applyAlignment="1"/>
    <xf numFmtId="0" fontId="8" fillId="0" borderId="0" xfId="13" applyFont="1" applyAlignment="1"/>
    <xf numFmtId="0" fontId="8" fillId="0" borderId="0" xfId="14" applyFont="1" applyAlignment="1"/>
    <xf numFmtId="0" fontId="8" fillId="0" borderId="0" xfId="17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20" fillId="0" borderId="3" xfId="0" applyFont="1" applyBorder="1" applyAlignment="1">
      <alignment horizontal="left"/>
    </xf>
    <xf numFmtId="0" fontId="21" fillId="0" borderId="0" xfId="0" applyFont="1" applyBorder="1" applyAlignment="1">
      <alignment wrapText="1"/>
    </xf>
    <xf numFmtId="0" fontId="23" fillId="0" borderId="3" xfId="0" applyFont="1" applyBorder="1" applyAlignment="1">
      <alignment horizontal="center" vertical="center"/>
    </xf>
    <xf numFmtId="0" fontId="23" fillId="0" borderId="3" xfId="25" applyFont="1" applyBorder="1" applyAlignment="1">
      <alignment horizontal="center" vertical="center"/>
    </xf>
    <xf numFmtId="0" fontId="23" fillId="0" borderId="3" xfId="26" applyFont="1" applyBorder="1" applyAlignment="1">
      <alignment horizontal="center" vertical="center"/>
    </xf>
    <xf numFmtId="0" fontId="23" fillId="0" borderId="3" xfId="32" applyFont="1" applyBorder="1" applyAlignment="1">
      <alignment horizontal="center"/>
    </xf>
    <xf numFmtId="1" fontId="23" fillId="0" borderId="3" xfId="32" applyNumberFormat="1" applyFont="1" applyBorder="1" applyAlignment="1">
      <alignment horizontal="center"/>
    </xf>
    <xf numFmtId="0" fontId="25" fillId="0" borderId="3" xfId="32" applyFont="1" applyBorder="1" applyAlignment="1">
      <alignment horizontal="center"/>
    </xf>
    <xf numFmtId="1" fontId="22" fillId="0" borderId="3" xfId="32" applyNumberFormat="1" applyFont="1" applyBorder="1" applyAlignment="1">
      <alignment horizontal="center"/>
    </xf>
    <xf numFmtId="0" fontId="22" fillId="0" borderId="3" xfId="32" applyFont="1" applyBorder="1" applyAlignment="1">
      <alignment horizontal="center"/>
    </xf>
    <xf numFmtId="0" fontId="13" fillId="0" borderId="0" xfId="22" applyFont="1" applyAlignment="1">
      <alignment horizontal="right"/>
    </xf>
    <xf numFmtId="0" fontId="23" fillId="0" borderId="3" xfId="20" applyFont="1" applyBorder="1" applyAlignment="1">
      <alignment horizontal="center" vertical="center"/>
    </xf>
    <xf numFmtId="0" fontId="23" fillId="0" borderId="3" xfId="19" applyFont="1" applyBorder="1" applyAlignment="1">
      <alignment horizontal="center" vertical="center"/>
    </xf>
    <xf numFmtId="0" fontId="23" fillId="0" borderId="3" xfId="15" applyFont="1" applyBorder="1" applyAlignment="1">
      <alignment horizontal="center" vertical="center"/>
    </xf>
    <xf numFmtId="0" fontId="23" fillId="0" borderId="3" xfId="13" applyFont="1" applyBorder="1" applyAlignment="1">
      <alignment horizontal="center" vertical="center"/>
    </xf>
    <xf numFmtId="0" fontId="23" fillId="0" borderId="3" xfId="8" applyFont="1" applyBorder="1" applyAlignment="1">
      <alignment horizontal="center" vertical="center"/>
    </xf>
    <xf numFmtId="2" fontId="24" fillId="0" borderId="3" xfId="0" applyNumberFormat="1" applyFont="1" applyBorder="1" applyAlignment="1">
      <alignment horizontal="center" vertical="center"/>
    </xf>
    <xf numFmtId="0" fontId="23" fillId="0" borderId="3" xfId="33" applyFont="1" applyBorder="1" applyAlignment="1">
      <alignment horizontal="center" vertical="center"/>
    </xf>
    <xf numFmtId="0" fontId="23" fillId="0" borderId="3" xfId="31" applyFont="1" applyBorder="1" applyAlignment="1">
      <alignment horizontal="center" vertical="center"/>
    </xf>
    <xf numFmtId="0" fontId="23" fillId="0" borderId="3" xfId="10" applyFont="1" applyBorder="1" applyAlignment="1">
      <alignment horizontal="center" vertical="center"/>
    </xf>
    <xf numFmtId="0" fontId="23" fillId="0" borderId="3" xfId="9" applyFont="1" applyBorder="1" applyAlignment="1">
      <alignment horizontal="center" vertical="center"/>
    </xf>
    <xf numFmtId="0" fontId="26" fillId="0" borderId="3" xfId="32" applyFont="1" applyBorder="1" applyAlignment="1">
      <alignment horizontal="center"/>
    </xf>
    <xf numFmtId="0" fontId="26" fillId="2" borderId="3" xfId="32" applyFont="1" applyFill="1" applyBorder="1" applyAlignment="1">
      <alignment horizontal="center"/>
    </xf>
    <xf numFmtId="0" fontId="13" fillId="0" borderId="0" xfId="32" applyFont="1" applyAlignment="1">
      <alignment horizontal="center"/>
    </xf>
    <xf numFmtId="2" fontId="23" fillId="0" borderId="4" xfId="0" applyNumberFormat="1" applyFont="1" applyBorder="1" applyAlignment="1" applyProtection="1">
      <alignment horizontal="center"/>
    </xf>
    <xf numFmtId="0" fontId="27" fillId="0" borderId="3" xfId="32" applyFont="1" applyBorder="1" applyAlignment="1">
      <alignment horizontal="center"/>
    </xf>
    <xf numFmtId="2" fontId="23" fillId="0" borderId="3" xfId="0" applyNumberFormat="1" applyFont="1" applyBorder="1" applyAlignment="1" applyProtection="1">
      <alignment horizontal="center"/>
    </xf>
    <xf numFmtId="0" fontId="8" fillId="0" borderId="0" xfId="32" applyFont="1" applyAlignment="1"/>
    <xf numFmtId="0" fontId="15" fillId="0" borderId="0" xfId="14" applyFont="1" applyAlignment="1"/>
    <xf numFmtId="0" fontId="15" fillId="0" borderId="0" xfId="17" applyFont="1" applyAlignment="1"/>
    <xf numFmtId="2" fontId="7" fillId="0" borderId="0" xfId="38" applyNumberFormat="1" applyFont="1" applyAlignment="1">
      <alignment horizontal="center" vertical="center"/>
    </xf>
    <xf numFmtId="165" fontId="23" fillId="0" borderId="0" xfId="0" applyNumberFormat="1" applyFont="1" applyBorder="1" applyAlignment="1">
      <alignment horizontal="center" vertical="center"/>
    </xf>
    <xf numFmtId="0" fontId="27" fillId="2" borderId="3" xfId="32" applyFont="1" applyFill="1" applyBorder="1" applyAlignment="1">
      <alignment horizontal="center"/>
    </xf>
    <xf numFmtId="2" fontId="23" fillId="0" borderId="0" xfId="0" applyNumberFormat="1" applyFont="1" applyBorder="1" applyAlignment="1">
      <alignment horizontal="center" vertical="center"/>
    </xf>
    <xf numFmtId="0" fontId="5" fillId="0" borderId="0" xfId="50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1" fontId="7" fillId="0" borderId="0" xfId="32" applyNumberFormat="1" applyFont="1" applyBorder="1"/>
    <xf numFmtId="0" fontId="5" fillId="0" borderId="0" xfId="32" applyBorder="1"/>
    <xf numFmtId="0" fontId="17" fillId="0" borderId="0" xfId="0" applyFont="1" applyBorder="1" applyAlignment="1">
      <alignment horizontal="left"/>
    </xf>
    <xf numFmtId="0" fontId="31" fillId="0" borderId="0" xfId="0" applyFont="1" applyBorder="1"/>
    <xf numFmtId="0" fontId="32" fillId="0" borderId="0" xfId="0" applyFont="1" applyBorder="1" applyAlignment="1">
      <alignment horizontal="left"/>
    </xf>
    <xf numFmtId="2" fontId="5" fillId="0" borderId="3" xfId="24" applyNumberFormat="1" applyBorder="1" applyAlignment="1">
      <alignment horizontal="center" vertical="center"/>
    </xf>
    <xf numFmtId="0" fontId="8" fillId="0" borderId="0" xfId="42" applyFont="1" applyAlignment="1">
      <alignment horizontal="center"/>
    </xf>
    <xf numFmtId="0" fontId="8" fillId="0" borderId="0" xfId="67" applyFont="1" applyAlignment="1">
      <alignment horizontal="center"/>
    </xf>
    <xf numFmtId="0" fontId="8" fillId="0" borderId="0" xfId="36" applyFont="1" applyAlignment="1">
      <alignment horizontal="center"/>
    </xf>
    <xf numFmtId="0" fontId="10" fillId="0" borderId="6" xfId="52" applyFont="1" applyBorder="1" applyAlignment="1">
      <alignment horizontal="center" vertical="center"/>
    </xf>
    <xf numFmtId="0" fontId="7" fillId="0" borderId="4" xfId="52" applyFont="1" applyBorder="1" applyAlignment="1">
      <alignment horizontal="center" vertical="center"/>
    </xf>
    <xf numFmtId="2" fontId="23" fillId="0" borderId="5" xfId="0" applyNumberFormat="1" applyFont="1" applyBorder="1" applyAlignment="1">
      <alignment horizontal="center" vertical="center"/>
    </xf>
    <xf numFmtId="2" fontId="23" fillId="0" borderId="3" xfId="20" applyNumberFormat="1" applyFont="1" applyBorder="1" applyAlignment="1">
      <alignment horizontal="center" vertical="center"/>
    </xf>
    <xf numFmtId="11" fontId="5" fillId="0" borderId="0" xfId="20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3" fillId="0" borderId="3" xfId="20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7" fillId="0" borderId="10" xfId="0" applyFont="1" applyBorder="1" applyAlignment="1">
      <alignment horizontal="left"/>
    </xf>
    <xf numFmtId="0" fontId="0" fillId="0" borderId="11" xfId="0" applyBorder="1"/>
    <xf numFmtId="0" fontId="16" fillId="0" borderId="12" xfId="8" applyFont="1" applyFill="1" applyBorder="1" applyAlignment="1">
      <alignment horizontal="left"/>
    </xf>
    <xf numFmtId="0" fontId="16" fillId="0" borderId="12" xfId="0" applyFont="1" applyBorder="1"/>
    <xf numFmtId="0" fontId="17" fillId="0" borderId="9" xfId="0" applyFont="1" applyBorder="1" applyAlignment="1">
      <alignment horizontal="left"/>
    </xf>
    <xf numFmtId="0" fontId="0" fillId="0" borderId="13" xfId="0" applyBorder="1"/>
    <xf numFmtId="0" fontId="8" fillId="0" borderId="0" xfId="49" applyFont="1" applyAlignment="1">
      <alignment horizontal="center"/>
    </xf>
    <xf numFmtId="0" fontId="0" fillId="0" borderId="14" xfId="0" applyBorder="1"/>
    <xf numFmtId="0" fontId="18" fillId="0" borderId="15" xfId="0" applyFont="1" applyBorder="1" applyAlignment="1">
      <alignment horizontal="center"/>
    </xf>
    <xf numFmtId="0" fontId="16" fillId="0" borderId="12" xfId="24" applyFont="1" applyBorder="1" applyAlignment="1">
      <alignment horizontal="left"/>
    </xf>
    <xf numFmtId="0" fontId="16" fillId="0" borderId="12" xfId="9" applyFont="1" applyBorder="1" applyAlignment="1">
      <alignment horizontal="left"/>
    </xf>
    <xf numFmtId="0" fontId="16" fillId="0" borderId="12" xfId="31" applyFont="1" applyBorder="1" applyAlignment="1">
      <alignment horizontal="left"/>
    </xf>
    <xf numFmtId="0" fontId="16" fillId="0" borderId="12" xfId="25" applyFont="1" applyBorder="1" applyAlignment="1">
      <alignment horizontal="left"/>
    </xf>
    <xf numFmtId="0" fontId="16" fillId="0" borderId="12" xfId="8" applyFont="1" applyBorder="1" applyAlignment="1">
      <alignment horizontal="left"/>
    </xf>
    <xf numFmtId="0" fontId="6" fillId="0" borderId="0" xfId="32" applyFont="1" applyBorder="1" applyAlignment="1">
      <alignment horizontal="center"/>
    </xf>
    <xf numFmtId="1" fontId="23" fillId="0" borderId="0" xfId="32" applyNumberFormat="1" applyFont="1" applyBorder="1" applyAlignment="1">
      <alignment horizontal="center"/>
    </xf>
    <xf numFmtId="0" fontId="8" fillId="0" borderId="0" xfId="22" applyFont="1" applyAlignment="1">
      <alignment horizontal="center"/>
    </xf>
    <xf numFmtId="0" fontId="8" fillId="0" borderId="0" xfId="40" applyFont="1" applyAlignment="1">
      <alignment horizontal="center"/>
    </xf>
    <xf numFmtId="0" fontId="10" fillId="0" borderId="0" xfId="37" applyFont="1" applyAlignment="1">
      <alignment horizontal="center"/>
    </xf>
    <xf numFmtId="0" fontId="9" fillId="0" borderId="0" xfId="37" applyFont="1" applyAlignment="1">
      <alignment horizontal="left"/>
    </xf>
    <xf numFmtId="0" fontId="8" fillId="0" borderId="0" xfId="37" applyFont="1" applyAlignment="1">
      <alignment horizontal="center"/>
    </xf>
    <xf numFmtId="0" fontId="13" fillId="0" borderId="0" xfId="28" applyFont="1" applyAlignment="1">
      <alignment horizontal="left"/>
    </xf>
    <xf numFmtId="0" fontId="10" fillId="0" borderId="0" xfId="28" applyFont="1" applyAlignment="1">
      <alignment horizontal="center"/>
    </xf>
    <xf numFmtId="0" fontId="8" fillId="0" borderId="0" xfId="28" applyFont="1" applyAlignment="1">
      <alignment horizontal="center"/>
    </xf>
    <xf numFmtId="0" fontId="9" fillId="0" borderId="0" xfId="28" applyFont="1" applyAlignment="1">
      <alignment horizontal="left"/>
    </xf>
    <xf numFmtId="0" fontId="8" fillId="0" borderId="0" xfId="66" applyFont="1" applyAlignment="1">
      <alignment horizontal="center"/>
    </xf>
    <xf numFmtId="0" fontId="10" fillId="0" borderId="0" xfId="29" applyFont="1" applyAlignment="1">
      <alignment horizontal="center"/>
    </xf>
    <xf numFmtId="0" fontId="8" fillId="0" borderId="0" xfId="29" applyFont="1" applyAlignment="1">
      <alignment horizontal="center"/>
    </xf>
    <xf numFmtId="0" fontId="8" fillId="0" borderId="0" xfId="46" applyFont="1" applyAlignment="1">
      <alignment horizontal="center"/>
    </xf>
    <xf numFmtId="0" fontId="8" fillId="0" borderId="0" xfId="59" applyFont="1" applyAlignment="1">
      <alignment horizontal="center"/>
    </xf>
    <xf numFmtId="0" fontId="8" fillId="0" borderId="0" xfId="43" applyFont="1" applyAlignment="1">
      <alignment horizontal="center"/>
    </xf>
    <xf numFmtId="0" fontId="8" fillId="0" borderId="0" xfId="69" applyFont="1" applyAlignment="1">
      <alignment horizontal="center"/>
    </xf>
    <xf numFmtId="0" fontId="8" fillId="0" borderId="0" xfId="30" applyFont="1" applyAlignment="1">
      <alignment horizontal="center"/>
    </xf>
    <xf numFmtId="0" fontId="8" fillId="0" borderId="0" xfId="44" applyFont="1" applyAlignment="1">
      <alignment horizontal="center"/>
    </xf>
    <xf numFmtId="0" fontId="15" fillId="0" borderId="0" xfId="8" applyFont="1" applyAlignment="1">
      <alignment horizontal="center"/>
    </xf>
    <xf numFmtId="0" fontId="8" fillId="0" borderId="0" xfId="8" applyFont="1" applyAlignment="1">
      <alignment horizontal="center"/>
    </xf>
    <xf numFmtId="0" fontId="15" fillId="0" borderId="0" xfId="15" applyFont="1" applyAlignment="1">
      <alignment horizontal="left"/>
    </xf>
    <xf numFmtId="0" fontId="8" fillId="0" borderId="0" xfId="13" applyFont="1" applyAlignment="1">
      <alignment horizontal="center"/>
    </xf>
    <xf numFmtId="0" fontId="0" fillId="0" borderId="0" xfId="0" applyAlignment="1"/>
    <xf numFmtId="0" fontId="8" fillId="0" borderId="0" xfId="53" applyFont="1" applyAlignment="1">
      <alignment horizontal="center"/>
    </xf>
    <xf numFmtId="0" fontId="8" fillId="0" borderId="0" xfId="15" applyFont="1" applyAlignment="1">
      <alignment horizontal="center"/>
    </xf>
    <xf numFmtId="0" fontId="15" fillId="0" borderId="0" xfId="16" applyFont="1" applyAlignment="1">
      <alignment horizontal="left"/>
    </xf>
    <xf numFmtId="0" fontId="8" fillId="0" borderId="0" xfId="16" applyFont="1" applyAlignment="1">
      <alignment horizontal="center"/>
    </xf>
    <xf numFmtId="0" fontId="15" fillId="0" borderId="0" xfId="18" applyFont="1" applyAlignment="1">
      <alignment horizontal="left"/>
    </xf>
    <xf numFmtId="0" fontId="10" fillId="0" borderId="0" xfId="18" applyFont="1" applyAlignment="1">
      <alignment horizontal="center"/>
    </xf>
    <xf numFmtId="0" fontId="8" fillId="0" borderId="0" xfId="18" applyFont="1" applyAlignment="1">
      <alignment horizontal="center"/>
    </xf>
    <xf numFmtId="0" fontId="15" fillId="0" borderId="0" xfId="19" applyFont="1" applyAlignment="1">
      <alignment horizontal="left"/>
    </xf>
    <xf numFmtId="0" fontId="10" fillId="0" borderId="0" xfId="19" applyFont="1" applyAlignment="1">
      <alignment horizontal="center"/>
    </xf>
    <xf numFmtId="0" fontId="8" fillId="0" borderId="0" xfId="19" applyFont="1" applyAlignment="1">
      <alignment horizontal="center"/>
    </xf>
    <xf numFmtId="0" fontId="10" fillId="0" borderId="0" xfId="20" applyFont="1" applyAlignment="1">
      <alignment horizontal="center"/>
    </xf>
    <xf numFmtId="0" fontId="15" fillId="0" borderId="0" xfId="20" applyFont="1" applyAlignment="1">
      <alignment horizontal="left"/>
    </xf>
    <xf numFmtId="0" fontId="8" fillId="0" borderId="0" xfId="20" applyFont="1" applyAlignment="1">
      <alignment horizontal="center"/>
    </xf>
    <xf numFmtId="0" fontId="15" fillId="0" borderId="0" xfId="20" applyFont="1" applyAlignment="1">
      <alignment horizontal="center"/>
    </xf>
    <xf numFmtId="0" fontId="8" fillId="0" borderId="0" xfId="57" applyFont="1" applyAlignment="1">
      <alignment horizontal="center"/>
    </xf>
    <xf numFmtId="0" fontId="8" fillId="0" borderId="0" xfId="45" applyFont="1" applyAlignment="1">
      <alignment horizontal="center"/>
    </xf>
    <xf numFmtId="0" fontId="8" fillId="0" borderId="0" xfId="61" applyFont="1" applyAlignment="1">
      <alignment horizontal="center"/>
    </xf>
    <xf numFmtId="0" fontId="8" fillId="0" borderId="0" xfId="47" applyFont="1" applyAlignment="1">
      <alignment horizontal="center"/>
    </xf>
    <xf numFmtId="0" fontId="8" fillId="0" borderId="0" xfId="38" applyFont="1" applyAlignment="1">
      <alignment horizontal="center"/>
    </xf>
    <xf numFmtId="0" fontId="8" fillId="0" borderId="0" xfId="34" applyFont="1" applyAlignment="1">
      <alignment horizontal="center"/>
    </xf>
    <xf numFmtId="0" fontId="8" fillId="0" borderId="0" xfId="39" applyFont="1" applyAlignment="1">
      <alignment horizontal="center"/>
    </xf>
    <xf numFmtId="0" fontId="8" fillId="0" borderId="0" xfId="48" applyFont="1" applyAlignment="1">
      <alignment horizontal="center"/>
    </xf>
    <xf numFmtId="0" fontId="8" fillId="0" borderId="0" xfId="50" applyFont="1" applyAlignment="1">
      <alignment horizontal="center"/>
    </xf>
    <xf numFmtId="0" fontId="8" fillId="0" borderId="0" xfId="54" applyFont="1" applyAlignment="1">
      <alignment horizontal="center"/>
    </xf>
    <xf numFmtId="0" fontId="8" fillId="0" borderId="0" xfId="35" applyFont="1" applyAlignment="1">
      <alignment horizontal="center"/>
    </xf>
    <xf numFmtId="0" fontId="8" fillId="0" borderId="0" xfId="58" applyFont="1" applyAlignment="1">
      <alignment horizontal="center"/>
    </xf>
    <xf numFmtId="0" fontId="8" fillId="0" borderId="0" xfId="41" applyFont="1" applyAlignment="1">
      <alignment horizontal="center"/>
    </xf>
    <xf numFmtId="0" fontId="8" fillId="0" borderId="0" xfId="63" applyFont="1" applyAlignment="1">
      <alignment horizontal="center"/>
    </xf>
    <xf numFmtId="0" fontId="8" fillId="0" borderId="0" xfId="65" applyFont="1" applyAlignment="1">
      <alignment horizontal="center"/>
    </xf>
    <xf numFmtId="0" fontId="8" fillId="0" borderId="0" xfId="21" applyFont="1" applyAlignment="1">
      <alignment horizontal="center"/>
    </xf>
    <xf numFmtId="0" fontId="8" fillId="0" borderId="0" xfId="23" applyFont="1" applyAlignment="1">
      <alignment horizontal="center"/>
    </xf>
    <xf numFmtId="0" fontId="8" fillId="0" borderId="0" xfId="64" applyFont="1" applyAlignment="1">
      <alignment horizontal="center"/>
    </xf>
    <xf numFmtId="0" fontId="8" fillId="0" borderId="0" xfId="60" applyFont="1" applyAlignment="1">
      <alignment horizontal="center"/>
    </xf>
    <xf numFmtId="0" fontId="8" fillId="0" borderId="0" xfId="56" applyFont="1" applyAlignment="1">
      <alignment horizontal="center"/>
    </xf>
    <xf numFmtId="0" fontId="8" fillId="0" borderId="0" xfId="62" applyFont="1" applyAlignment="1">
      <alignment horizontal="center"/>
    </xf>
    <xf numFmtId="0" fontId="8" fillId="0" borderId="0" xfId="55" applyFont="1" applyAlignment="1">
      <alignment horizontal="center"/>
    </xf>
    <xf numFmtId="0" fontId="8" fillId="0" borderId="0" xfId="68" applyFont="1" applyAlignment="1">
      <alignment horizontal="center"/>
    </xf>
    <xf numFmtId="0" fontId="8" fillId="0" borderId="0" xfId="51" applyFont="1" applyAlignment="1">
      <alignment horizontal="center"/>
    </xf>
    <xf numFmtId="0" fontId="8" fillId="0" borderId="0" xfId="52" applyFont="1" applyAlignment="1">
      <alignment horizontal="center"/>
    </xf>
    <xf numFmtId="0" fontId="8" fillId="0" borderId="0" xfId="24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10" applyFont="1" applyAlignment="1">
      <alignment horizontal="center"/>
    </xf>
    <xf numFmtId="0" fontId="8" fillId="0" borderId="0" xfId="31" applyFont="1" applyAlignment="1">
      <alignment horizontal="center"/>
    </xf>
    <xf numFmtId="0" fontId="8" fillId="0" borderId="0" xfId="33" applyFont="1" applyAlignment="1">
      <alignment horizontal="center"/>
    </xf>
    <xf numFmtId="0" fontId="8" fillId="0" borderId="0" xfId="25" applyFont="1" applyAlignment="1">
      <alignment horizontal="center"/>
    </xf>
    <xf numFmtId="0" fontId="8" fillId="0" borderId="0" xfId="26" applyFont="1" applyAlignment="1">
      <alignment horizontal="center"/>
    </xf>
    <xf numFmtId="0" fontId="8" fillId="0" borderId="0" xfId="14" applyFont="1" applyAlignment="1">
      <alignment horizontal="center"/>
    </xf>
    <xf numFmtId="0" fontId="8" fillId="0" borderId="0" xfId="17" applyFont="1" applyAlignment="1">
      <alignment horizontal="center"/>
    </xf>
    <xf numFmtId="0" fontId="0" fillId="0" borderId="0" xfId="0" applyAlignment="1">
      <alignment horizontal="center"/>
    </xf>
    <xf numFmtId="2" fontId="5" fillId="0" borderId="0" xfId="32" applyNumberFormat="1" applyBorder="1"/>
    <xf numFmtId="2" fontId="5" fillId="0" borderId="0" xfId="32" applyNumberFormat="1"/>
    <xf numFmtId="2" fontId="23" fillId="0" borderId="3" xfId="19" applyNumberFormat="1" applyFont="1" applyBorder="1" applyAlignment="1">
      <alignment horizontal="center" vertical="center"/>
    </xf>
    <xf numFmtId="2" fontId="7" fillId="0" borderId="3" xfId="14" applyNumberFormat="1" applyFont="1" applyBorder="1" applyAlignment="1">
      <alignment horizontal="center" vertical="center"/>
    </xf>
    <xf numFmtId="2" fontId="23" fillId="0" borderId="3" xfId="25" applyNumberFormat="1" applyFont="1" applyBorder="1" applyAlignment="1">
      <alignment horizontal="center" vertical="center"/>
    </xf>
    <xf numFmtId="2" fontId="23" fillId="0" borderId="3" xfId="31" applyNumberFormat="1" applyFont="1" applyBorder="1" applyAlignment="1">
      <alignment horizontal="center" vertical="center"/>
    </xf>
    <xf numFmtId="2" fontId="0" fillId="0" borderId="0" xfId="0" applyNumberFormat="1"/>
    <xf numFmtId="166" fontId="23" fillId="0" borderId="5" xfId="0" applyNumberFormat="1" applyFont="1" applyBorder="1" applyAlignment="1">
      <alignment horizontal="center" vertical="center"/>
    </xf>
    <xf numFmtId="0" fontId="7" fillId="0" borderId="0" xfId="39" applyFont="1" applyAlignment="1"/>
    <xf numFmtId="0" fontId="5" fillId="0" borderId="0" xfId="39" applyAlignment="1"/>
    <xf numFmtId="0" fontId="7" fillId="0" borderId="0" xfId="20" applyFont="1" applyAlignment="1"/>
    <xf numFmtId="0" fontId="5" fillId="0" borderId="0" xfId="20" applyAlignment="1"/>
    <xf numFmtId="0" fontId="7" fillId="0" borderId="0" xfId="19" applyFont="1" applyAlignment="1"/>
    <xf numFmtId="0" fontId="5" fillId="0" borderId="0" xfId="19" applyAlignment="1"/>
    <xf numFmtId="0" fontId="7" fillId="0" borderId="0" xfId="18" applyFont="1" applyAlignment="1"/>
    <xf numFmtId="0" fontId="5" fillId="0" borderId="0" xfId="18" applyAlignment="1"/>
    <xf numFmtId="0" fontId="7" fillId="0" borderId="0" xfId="17" applyFont="1" applyAlignment="1"/>
    <xf numFmtId="0" fontId="5" fillId="0" borderId="0" xfId="17" applyAlignment="1"/>
    <xf numFmtId="0" fontId="7" fillId="0" borderId="0" xfId="14" applyFont="1" applyAlignment="1"/>
    <xf numFmtId="0" fontId="5" fillId="0" borderId="0" xfId="14" applyAlignment="1"/>
    <xf numFmtId="0" fontId="7" fillId="0" borderId="0" xfId="16" applyFont="1" applyAlignment="1"/>
    <xf numFmtId="0" fontId="5" fillId="0" borderId="0" xfId="16" applyAlignment="1"/>
    <xf numFmtId="0" fontId="7" fillId="0" borderId="0" xfId="15" applyFont="1" applyAlignment="1"/>
    <xf numFmtId="0" fontId="5" fillId="0" borderId="0" xfId="15" applyAlignment="1"/>
    <xf numFmtId="0" fontId="7" fillId="0" borderId="0" xfId="13" applyFont="1" applyAlignment="1"/>
    <xf numFmtId="0" fontId="5" fillId="0" borderId="0" xfId="13" applyAlignment="1"/>
    <xf numFmtId="0" fontId="7" fillId="0" borderId="0" xfId="8" applyFont="1" applyAlignment="1"/>
    <xf numFmtId="0" fontId="5" fillId="0" borderId="0" xfId="8" applyAlignment="1"/>
    <xf numFmtId="0" fontId="7" fillId="0" borderId="0" xfId="26" applyFont="1" applyAlignment="1"/>
    <xf numFmtId="0" fontId="5" fillId="0" borderId="0" xfId="26" applyAlignment="1"/>
    <xf numFmtId="0" fontId="7" fillId="0" borderId="0" xfId="25" applyFont="1" applyAlignment="1"/>
    <xf numFmtId="0" fontId="5" fillId="0" borderId="0" xfId="25" applyAlignment="1"/>
    <xf numFmtId="0" fontId="7" fillId="0" borderId="0" xfId="33" applyFont="1" applyAlignment="1"/>
    <xf numFmtId="0" fontId="5" fillId="0" borderId="0" xfId="33" applyAlignment="1"/>
    <xf numFmtId="0" fontId="7" fillId="0" borderId="0" xfId="31" applyFont="1" applyAlignment="1"/>
    <xf numFmtId="0" fontId="5" fillId="0" borderId="0" xfId="31" applyAlignment="1"/>
    <xf numFmtId="0" fontId="7" fillId="0" borderId="0" xfId="10" applyFont="1" applyAlignment="1"/>
    <xf numFmtId="0" fontId="5" fillId="0" borderId="0" xfId="10" applyAlignment="1"/>
    <xf numFmtId="0" fontId="7" fillId="0" borderId="0" xfId="9" applyFont="1" applyAlignment="1"/>
    <xf numFmtId="0" fontId="5" fillId="0" borderId="0" xfId="9" applyAlignment="1"/>
    <xf numFmtId="0" fontId="7" fillId="0" borderId="0" xfId="24" applyFont="1" applyAlignment="1"/>
    <xf numFmtId="0" fontId="5" fillId="0" borderId="0" xfId="24" applyAlignment="1"/>
    <xf numFmtId="0" fontId="5" fillId="0" borderId="0" xfId="32" applyAlignment="1"/>
    <xf numFmtId="0" fontId="7" fillId="0" borderId="0" xfId="52" applyFont="1" applyAlignment="1"/>
    <xf numFmtId="0" fontId="5" fillId="0" borderId="0" xfId="52" applyAlignment="1"/>
    <xf numFmtId="0" fontId="7" fillId="0" borderId="0" xfId="51" applyFont="1" applyAlignment="1"/>
    <xf numFmtId="0" fontId="5" fillId="0" borderId="0" xfId="51" applyAlignment="1"/>
    <xf numFmtId="0" fontId="7" fillId="0" borderId="0" xfId="68" applyFont="1" applyAlignment="1"/>
    <xf numFmtId="0" fontId="5" fillId="0" borderId="0" xfId="68" applyAlignment="1"/>
    <xf numFmtId="0" fontId="7" fillId="0" borderId="0" xfId="55" applyFont="1" applyAlignment="1"/>
    <xf numFmtId="0" fontId="5" fillId="0" borderId="0" xfId="55" applyAlignment="1"/>
    <xf numFmtId="0" fontId="7" fillId="0" borderId="0" xfId="62" applyFont="1" applyAlignment="1"/>
    <xf numFmtId="0" fontId="5" fillId="0" borderId="0" xfId="62" applyAlignment="1"/>
    <xf numFmtId="0" fontId="7" fillId="0" borderId="0" xfId="56" applyFont="1" applyAlignment="1"/>
    <xf numFmtId="0" fontId="5" fillId="0" borderId="0" xfId="56" applyAlignment="1"/>
    <xf numFmtId="0" fontId="7" fillId="0" borderId="0" xfId="60" applyFont="1" applyAlignment="1"/>
    <xf numFmtId="0" fontId="5" fillId="0" borderId="0" xfId="60" applyAlignment="1"/>
    <xf numFmtId="0" fontId="7" fillId="0" borderId="0" xfId="64" applyFont="1" applyAlignment="1"/>
    <xf numFmtId="0" fontId="5" fillId="0" borderId="0" xfId="64" applyAlignment="1"/>
    <xf numFmtId="0" fontId="7" fillId="0" borderId="0" xfId="23" applyFont="1" applyAlignment="1"/>
    <xf numFmtId="0" fontId="5" fillId="0" borderId="0" xfId="23" applyAlignment="1"/>
    <xf numFmtId="0" fontId="7" fillId="0" borderId="0" xfId="21" applyFont="1" applyAlignment="1"/>
    <xf numFmtId="0" fontId="5" fillId="0" borderId="0" xfId="21" applyAlignment="1"/>
    <xf numFmtId="0" fontId="7" fillId="0" borderId="0" xfId="65" applyFont="1" applyAlignment="1"/>
    <xf numFmtId="0" fontId="5" fillId="0" borderId="0" xfId="65" applyAlignment="1"/>
    <xf numFmtId="0" fontId="7" fillId="0" borderId="0" xfId="63" applyFont="1" applyAlignment="1"/>
    <xf numFmtId="0" fontId="5" fillId="0" borderId="0" xfId="63" applyAlignment="1"/>
    <xf numFmtId="0" fontId="7" fillId="0" borderId="0" xfId="41" applyFont="1" applyAlignment="1"/>
    <xf numFmtId="0" fontId="5" fillId="0" borderId="0" xfId="41" applyAlignment="1"/>
    <xf numFmtId="0" fontId="7" fillId="0" borderId="0" xfId="58" applyFont="1" applyAlignment="1"/>
    <xf numFmtId="0" fontId="5" fillId="0" borderId="0" xfId="58" applyAlignment="1"/>
    <xf numFmtId="0" fontId="7" fillId="0" borderId="0" xfId="35" applyFont="1" applyAlignment="1"/>
    <xf numFmtId="0" fontId="5" fillId="0" borderId="0" xfId="35" applyAlignment="1"/>
    <xf numFmtId="0" fontId="7" fillId="0" borderId="0" xfId="54" applyFont="1" applyAlignment="1"/>
    <xf numFmtId="0" fontId="5" fillId="0" borderId="0" xfId="54" applyAlignment="1"/>
    <xf numFmtId="0" fontId="7" fillId="0" borderId="0" xfId="50" applyFont="1" applyAlignment="1"/>
    <xf numFmtId="0" fontId="5" fillId="0" borderId="0" xfId="50" applyAlignment="1"/>
    <xf numFmtId="0" fontId="7" fillId="0" borderId="0" xfId="48" applyFont="1" applyAlignment="1"/>
    <xf numFmtId="0" fontId="5" fillId="0" borderId="0" xfId="48" applyAlignment="1"/>
    <xf numFmtId="0" fontId="7" fillId="0" borderId="0" xfId="34" applyFont="1" applyAlignment="1"/>
    <xf numFmtId="0" fontId="5" fillId="0" borderId="0" xfId="34" applyAlignment="1"/>
    <xf numFmtId="0" fontId="7" fillId="0" borderId="0" xfId="29" applyFont="1" applyAlignment="1"/>
    <xf numFmtId="0" fontId="5" fillId="0" borderId="0" xfId="29" applyAlignment="1"/>
    <xf numFmtId="0" fontId="7" fillId="0" borderId="0" xfId="28" applyFont="1" applyAlignment="1"/>
    <xf numFmtId="0" fontId="5" fillId="0" borderId="0" xfId="28" applyAlignment="1"/>
    <xf numFmtId="0" fontId="7" fillId="0" borderId="0" xfId="37" applyFont="1" applyAlignment="1"/>
    <xf numFmtId="0" fontId="5" fillId="0" borderId="0" xfId="37" applyAlignment="1"/>
    <xf numFmtId="0" fontId="7" fillId="0" borderId="0" xfId="30" applyFont="1" applyAlignment="1"/>
    <xf numFmtId="0" fontId="7" fillId="0" borderId="0" xfId="30" applyFont="1" applyBorder="1" applyAlignment="1"/>
    <xf numFmtId="0" fontId="5" fillId="0" borderId="0" xfId="30" applyAlignment="1"/>
    <xf numFmtId="0" fontId="7" fillId="0" borderId="0" xfId="38" applyFont="1" applyAlignment="1"/>
    <xf numFmtId="0" fontId="5" fillId="0" borderId="0" xfId="38" applyAlignment="1"/>
    <xf numFmtId="0" fontId="7" fillId="0" borderId="0" xfId="47" applyFont="1" applyAlignment="1"/>
    <xf numFmtId="0" fontId="5" fillId="0" borderId="0" xfId="47" applyAlignment="1"/>
    <xf numFmtId="0" fontId="7" fillId="0" borderId="0" xfId="61" applyFont="1" applyAlignment="1"/>
    <xf numFmtId="0" fontId="5" fillId="0" borderId="0" xfId="61" applyAlignment="1"/>
    <xf numFmtId="0" fontId="7" fillId="0" borderId="0" xfId="45" applyFont="1" applyAlignment="1"/>
    <xf numFmtId="0" fontId="5" fillId="0" borderId="0" xfId="45" applyAlignment="1"/>
    <xf numFmtId="0" fontId="7" fillId="0" borderId="0" xfId="57" applyFont="1" applyAlignment="1"/>
    <xf numFmtId="0" fontId="5" fillId="0" borderId="0" xfId="57" applyAlignment="1"/>
    <xf numFmtId="0" fontId="7" fillId="0" borderId="0" xfId="42" applyFont="1" applyAlignment="1"/>
    <xf numFmtId="0" fontId="5" fillId="0" borderId="0" xfId="42" applyAlignment="1"/>
    <xf numFmtId="0" fontId="7" fillId="0" borderId="0" xfId="67" applyFont="1" applyAlignment="1"/>
    <xf numFmtId="0" fontId="5" fillId="0" borderId="0" xfId="67" applyAlignment="1"/>
    <xf numFmtId="0" fontId="7" fillId="0" borderId="0" xfId="36" applyFont="1" applyAlignment="1"/>
    <xf numFmtId="0" fontId="5" fillId="0" borderId="0" xfId="36" applyAlignment="1"/>
    <xf numFmtId="0" fontId="7" fillId="0" borderId="0" xfId="22" applyFont="1" applyAlignment="1"/>
    <xf numFmtId="0" fontId="5" fillId="0" borderId="0" xfId="22" applyAlignment="1"/>
    <xf numFmtId="0" fontId="7" fillId="0" borderId="0" xfId="40" applyFont="1" applyAlignment="1"/>
    <xf numFmtId="0" fontId="5" fillId="0" borderId="0" xfId="40" applyAlignment="1"/>
    <xf numFmtId="0" fontId="7" fillId="0" borderId="0" xfId="66" applyFont="1" applyAlignment="1"/>
    <xf numFmtId="0" fontId="5" fillId="0" borderId="0" xfId="66" applyAlignment="1"/>
    <xf numFmtId="0" fontId="7" fillId="0" borderId="0" xfId="46" applyFont="1" applyAlignment="1"/>
    <xf numFmtId="0" fontId="5" fillId="0" borderId="0" xfId="46" applyAlignment="1"/>
    <xf numFmtId="0" fontId="7" fillId="0" borderId="0" xfId="59" applyFont="1" applyAlignment="1"/>
    <xf numFmtId="0" fontId="5" fillId="0" borderId="0" xfId="59" applyAlignment="1"/>
    <xf numFmtId="0" fontId="7" fillId="0" borderId="0" xfId="43" applyFont="1" applyAlignment="1"/>
    <xf numFmtId="0" fontId="5" fillId="0" borderId="0" xfId="43" applyAlignment="1"/>
    <xf numFmtId="0" fontId="7" fillId="0" borderId="0" xfId="69" applyFont="1" applyAlignment="1"/>
    <xf numFmtId="0" fontId="5" fillId="0" borderId="0" xfId="69" applyAlignment="1"/>
    <xf numFmtId="0" fontId="7" fillId="0" borderId="0" xfId="44" applyFont="1" applyAlignment="1"/>
    <xf numFmtId="0" fontId="5" fillId="0" borderId="0" xfId="44" applyAlignment="1"/>
    <xf numFmtId="0" fontId="7" fillId="0" borderId="0" xfId="53" applyFont="1" applyAlignment="1"/>
    <xf numFmtId="0" fontId="5" fillId="0" borderId="0" xfId="53" applyAlignment="1"/>
    <xf numFmtId="0" fontId="10" fillId="0" borderId="0" xfId="14" applyFont="1" applyAlignment="1">
      <alignment horizontal="center"/>
    </xf>
    <xf numFmtId="0" fontId="10" fillId="0" borderId="0" xfId="17" applyFont="1" applyAlignment="1">
      <alignment horizontal="center"/>
    </xf>
    <xf numFmtId="0" fontId="10" fillId="0" borderId="2" xfId="32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7" fillId="0" borderId="0" xfId="49" applyFont="1" applyAlignment="1"/>
    <xf numFmtId="0" fontId="7" fillId="0" borderId="0" xfId="11" applyFont="1"/>
    <xf numFmtId="0" fontId="7" fillId="0" borderId="16" xfId="11" applyFont="1" applyBorder="1"/>
    <xf numFmtId="0" fontId="13" fillId="0" borderId="0" xfId="11" applyFont="1"/>
    <xf numFmtId="0" fontId="11" fillId="0" borderId="3" xfId="11" applyFont="1" applyBorder="1" applyAlignment="1">
      <alignment horizontal="center" vertical="center" wrapText="1"/>
    </xf>
    <xf numFmtId="0" fontId="7" fillId="0" borderId="0" xfId="11" applyFont="1" applyAlignment="1">
      <alignment horizontal="center" vertical="center"/>
    </xf>
    <xf numFmtId="0" fontId="10" fillId="0" borderId="3" xfId="11" applyFont="1" applyBorder="1" applyAlignment="1">
      <alignment horizontal="center" vertical="center"/>
    </xf>
    <xf numFmtId="0" fontId="10" fillId="0" borderId="0" xfId="11" applyFont="1" applyAlignment="1">
      <alignment horizontal="center" vertical="center"/>
    </xf>
    <xf numFmtId="0" fontId="7" fillId="0" borderId="3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center"/>
    </xf>
    <xf numFmtId="2" fontId="7" fillId="0" borderId="0" xfId="11" applyNumberFormat="1" applyFont="1" applyBorder="1" applyAlignment="1">
      <alignment horizontal="center" vertical="center"/>
    </xf>
    <xf numFmtId="0" fontId="5" fillId="0" borderId="0" xfId="11" applyAlignment="1">
      <alignment horizontal="center" vertical="center"/>
    </xf>
    <xf numFmtId="0" fontId="5" fillId="0" borderId="0" xfId="11" applyBorder="1" applyAlignment="1">
      <alignment horizontal="center" vertical="center"/>
    </xf>
    <xf numFmtId="0" fontId="5" fillId="0" borderId="0" xfId="11"/>
    <xf numFmtId="0" fontId="18" fillId="0" borderId="15" xfId="0" applyFont="1" applyBorder="1" applyAlignment="1">
      <alignment horizontal="center" wrapText="1"/>
    </xf>
    <xf numFmtId="1" fontId="5" fillId="0" borderId="0" xfId="32" applyNumberFormat="1" applyBorder="1" applyAlignment="1"/>
    <xf numFmtId="0" fontId="5" fillId="0" borderId="0" xfId="32" applyBorder="1" applyAlignment="1"/>
    <xf numFmtId="2" fontId="5" fillId="0" borderId="0" xfId="32" applyNumberFormat="1" applyBorder="1" applyAlignment="1"/>
    <xf numFmtId="0" fontId="9" fillId="0" borderId="0" xfId="20" applyFont="1"/>
    <xf numFmtId="0" fontId="7" fillId="0" borderId="16" xfId="20" applyFont="1" applyBorder="1"/>
    <xf numFmtId="0" fontId="13" fillId="0" borderId="16" xfId="20" applyFont="1" applyBorder="1"/>
    <xf numFmtId="0" fontId="10" fillId="0" borderId="17" xfId="0" applyFont="1" applyBorder="1" applyAlignment="1">
      <alignment horizontal="center" wrapText="1"/>
    </xf>
    <xf numFmtId="0" fontId="20" fillId="0" borderId="18" xfId="24" applyFont="1" applyBorder="1" applyAlignment="1"/>
    <xf numFmtId="0" fontId="20" fillId="0" borderId="18" xfId="9" applyFont="1" applyBorder="1" applyAlignment="1">
      <alignment horizontal="left"/>
    </xf>
    <xf numFmtId="0" fontId="20" fillId="0" borderId="18" xfId="31" applyFont="1" applyBorder="1" applyAlignment="1"/>
    <xf numFmtId="0" fontId="20" fillId="0" borderId="18" xfId="8" applyFont="1" applyBorder="1" applyAlignment="1"/>
    <xf numFmtId="0" fontId="20" fillId="0" borderId="18" xfId="13" applyFont="1" applyBorder="1" applyAlignment="1"/>
    <xf numFmtId="0" fontId="20" fillId="0" borderId="18" xfId="14" applyFont="1" applyBorder="1" applyAlignment="1"/>
    <xf numFmtId="0" fontId="20" fillId="0" borderId="18" xfId="17" applyFont="1" applyBorder="1" applyAlignment="1"/>
    <xf numFmtId="0" fontId="20" fillId="0" borderId="18" xfId="53" applyFont="1" applyBorder="1" applyAlignment="1"/>
    <xf numFmtId="0" fontId="20" fillId="0" borderId="18" xfId="30" applyFont="1" applyBorder="1" applyAlignment="1"/>
    <xf numFmtId="0" fontId="20" fillId="0" borderId="18" xfId="69" applyFont="1" applyBorder="1" applyAlignment="1"/>
    <xf numFmtId="0" fontId="20" fillId="0" borderId="18" xfId="22" applyFont="1" applyBorder="1" applyAlignment="1"/>
    <xf numFmtId="0" fontId="20" fillId="0" borderId="18" xfId="0" applyFont="1" applyBorder="1"/>
    <xf numFmtId="0" fontId="20" fillId="0" borderId="18" xfId="67" applyFont="1" applyBorder="1" applyAlignment="1"/>
    <xf numFmtId="0" fontId="20" fillId="0" borderId="18" xfId="42" applyFont="1" applyBorder="1" applyAlignment="1"/>
    <xf numFmtId="0" fontId="20" fillId="0" borderId="18" xfId="37" applyFont="1" applyBorder="1" applyAlignment="1">
      <alignment horizontal="left"/>
    </xf>
    <xf numFmtId="0" fontId="20" fillId="0" borderId="18" xfId="34" applyFont="1" applyBorder="1" applyAlignment="1"/>
    <xf numFmtId="0" fontId="20" fillId="0" borderId="18" xfId="58" applyFont="1" applyBorder="1" applyAlignment="1"/>
    <xf numFmtId="0" fontId="20" fillId="0" borderId="18" xfId="21" applyFont="1" applyBorder="1" applyAlignment="1"/>
    <xf numFmtId="0" fontId="20" fillId="0" borderId="18" xfId="56" applyFont="1" applyBorder="1" applyAlignment="1"/>
    <xf numFmtId="0" fontId="20" fillId="0" borderId="18" xfId="62" applyFont="1" applyBorder="1" applyAlignment="1"/>
    <xf numFmtId="0" fontId="20" fillId="0" borderId="18" xfId="68" applyFont="1" applyBorder="1" applyAlignment="1"/>
    <xf numFmtId="0" fontId="20" fillId="0" borderId="18" xfId="51" applyFont="1" applyBorder="1" applyAlignment="1"/>
    <xf numFmtId="0" fontId="20" fillId="0" borderId="18" xfId="25" applyFont="1" applyBorder="1" applyAlignment="1"/>
    <xf numFmtId="0" fontId="35" fillId="0" borderId="2" xfId="0" applyFont="1" applyBorder="1"/>
    <xf numFmtId="0" fontId="20" fillId="0" borderId="3" xfId="0" applyFont="1" applyBorder="1"/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35" fillId="0" borderId="3" xfId="0" applyFont="1" applyBorder="1"/>
    <xf numFmtId="0" fontId="36" fillId="0" borderId="2" xfId="53" applyFont="1" applyBorder="1" applyAlignment="1"/>
    <xf numFmtId="0" fontId="36" fillId="0" borderId="2" xfId="51" applyFont="1" applyBorder="1" applyAlignment="1"/>
    <xf numFmtId="0" fontId="35" fillId="0" borderId="2" xfId="69" applyFont="1" applyBorder="1" applyAlignment="1"/>
    <xf numFmtId="0" fontId="35" fillId="0" borderId="2" xfId="22" applyFont="1" applyBorder="1" applyAlignment="1"/>
    <xf numFmtId="0" fontId="35" fillId="0" borderId="2" xfId="67" applyFont="1" applyBorder="1" applyAlignment="1"/>
    <xf numFmtId="0" fontId="35" fillId="0" borderId="2" xfId="42" applyFont="1" applyBorder="1" applyAlignment="1"/>
    <xf numFmtId="0" fontId="35" fillId="0" borderId="2" xfId="37" applyFont="1" applyBorder="1" applyAlignment="1">
      <alignment horizontal="left"/>
    </xf>
    <xf numFmtId="0" fontId="36" fillId="0" borderId="2" xfId="34" applyFont="1" applyBorder="1" applyAlignment="1"/>
    <xf numFmtId="0" fontId="36" fillId="0" borderId="2" xfId="58" applyFont="1" applyBorder="1" applyAlignment="1"/>
    <xf numFmtId="0" fontId="35" fillId="0" borderId="2" xfId="21" applyFont="1" applyBorder="1" applyAlignment="1"/>
    <xf numFmtId="0" fontId="35" fillId="0" borderId="2" xfId="56" applyFont="1" applyBorder="1" applyAlignment="1"/>
    <xf numFmtId="0" fontId="36" fillId="0" borderId="2" xfId="62" applyFont="1" applyBorder="1" applyAlignment="1"/>
    <xf numFmtId="0" fontId="35" fillId="0" borderId="2" xfId="68" applyFont="1" applyBorder="1" applyAlignment="1"/>
    <xf numFmtId="0" fontId="35" fillId="0" borderId="2" xfId="30" applyFont="1" applyBorder="1" applyAlignment="1"/>
    <xf numFmtId="0" fontId="29" fillId="0" borderId="3" xfId="24" applyFont="1" applyBorder="1" applyAlignment="1"/>
    <xf numFmtId="0" fontId="20" fillId="0" borderId="2" xfId="24" applyFont="1" applyBorder="1" applyAlignment="1"/>
    <xf numFmtId="0" fontId="29" fillId="0" borderId="3" xfId="9" applyFont="1" applyBorder="1" applyAlignment="1"/>
    <xf numFmtId="0" fontId="20" fillId="0" borderId="2" xfId="9" applyFont="1" applyBorder="1" applyAlignment="1">
      <alignment horizontal="left"/>
    </xf>
    <xf numFmtId="0" fontId="29" fillId="0" borderId="3" xfId="31" applyFont="1" applyBorder="1" applyAlignment="1"/>
    <xf numFmtId="0" fontId="20" fillId="0" borderId="2" xfId="31" applyFont="1" applyBorder="1" applyAlignment="1"/>
    <xf numFmtId="0" fontId="29" fillId="0" borderId="3" xfId="25" applyFont="1" applyBorder="1" applyAlignment="1"/>
    <xf numFmtId="0" fontId="35" fillId="0" borderId="2" xfId="25" applyFont="1" applyBorder="1" applyAlignment="1"/>
    <xf numFmtId="0" fontId="29" fillId="0" borderId="3" xfId="8" applyFont="1" applyBorder="1"/>
    <xf numFmtId="0" fontId="20" fillId="0" borderId="2" xfId="8" applyFont="1" applyBorder="1" applyAlignment="1"/>
    <xf numFmtId="0" fontId="20" fillId="0" borderId="2" xfId="13" applyFont="1" applyBorder="1" applyAlignment="1"/>
    <xf numFmtId="0" fontId="20" fillId="0" borderId="2" xfId="14" applyFont="1" applyBorder="1" applyAlignment="1"/>
    <xf numFmtId="0" fontId="20" fillId="0" borderId="2" xfId="17" applyFont="1" applyBorder="1" applyAlignment="1"/>
    <xf numFmtId="0" fontId="29" fillId="0" borderId="3" xfId="8" applyFont="1" applyFill="1" applyBorder="1"/>
    <xf numFmtId="2" fontId="23" fillId="0" borderId="19" xfId="0" applyNumberFormat="1" applyFont="1" applyBorder="1" applyAlignment="1">
      <alignment horizontal="center" vertical="center"/>
    </xf>
    <xf numFmtId="2" fontId="23" fillId="0" borderId="3" xfId="20" applyNumberFormat="1" applyFont="1" applyBorder="1" applyAlignment="1">
      <alignment horizontal="right" vertical="center"/>
    </xf>
    <xf numFmtId="2" fontId="23" fillId="0" borderId="3" xfId="51" applyNumberFormat="1" applyFont="1" applyBorder="1" applyAlignment="1">
      <alignment horizontal="right" vertical="center"/>
    </xf>
    <xf numFmtId="2" fontId="23" fillId="0" borderId="3" xfId="23" applyNumberFormat="1" applyFont="1" applyBorder="1" applyAlignment="1">
      <alignment horizontal="right" vertical="center"/>
    </xf>
    <xf numFmtId="2" fontId="23" fillId="0" borderId="3" xfId="0" applyNumberFormat="1" applyFont="1" applyBorder="1" applyAlignment="1">
      <alignment horizontal="right"/>
    </xf>
    <xf numFmtId="2" fontId="23" fillId="0" borderId="3" xfId="65" applyNumberFormat="1" applyFont="1" applyBorder="1" applyAlignment="1">
      <alignment horizontal="right" vertical="center"/>
    </xf>
    <xf numFmtId="2" fontId="23" fillId="0" borderId="3" xfId="0" applyNumberFormat="1" applyFont="1" applyBorder="1" applyAlignment="1">
      <alignment horizontal="right" vertical="center"/>
    </xf>
    <xf numFmtId="2" fontId="23" fillId="0" borderId="3" xfId="70" applyNumberFormat="1" applyFont="1" applyBorder="1" applyAlignment="1">
      <alignment horizontal="right" vertical="center"/>
    </xf>
    <xf numFmtId="2" fontId="23" fillId="0" borderId="3" xfId="48" applyNumberFormat="1" applyFont="1" applyBorder="1" applyAlignment="1">
      <alignment horizontal="right" vertical="center"/>
    </xf>
    <xf numFmtId="2" fontId="23" fillId="0" borderId="3" xfId="37" applyNumberFormat="1" applyFont="1" applyBorder="1" applyAlignment="1">
      <alignment horizontal="right" vertical="center"/>
    </xf>
    <xf numFmtId="2" fontId="23" fillId="0" borderId="3" xfId="30" applyNumberFormat="1" applyFont="1" applyBorder="1" applyAlignment="1">
      <alignment horizontal="right" vertical="center"/>
    </xf>
    <xf numFmtId="2" fontId="23" fillId="0" borderId="3" xfId="28" applyNumberFormat="1" applyFont="1" applyBorder="1" applyAlignment="1">
      <alignment horizontal="right" vertical="center"/>
    </xf>
    <xf numFmtId="2" fontId="23" fillId="0" borderId="4" xfId="0" applyNumberFormat="1" applyFont="1" applyBorder="1" applyAlignment="1" applyProtection="1">
      <alignment horizontal="right"/>
      <protection locked="0"/>
    </xf>
    <xf numFmtId="2" fontId="23" fillId="0" borderId="3" xfId="0" applyNumberFormat="1" applyFont="1" applyBorder="1" applyAlignment="1" applyProtection="1">
      <alignment horizontal="right"/>
      <protection locked="0"/>
    </xf>
    <xf numFmtId="2" fontId="23" fillId="0" borderId="3" xfId="69" applyNumberFormat="1" applyFont="1" applyBorder="1" applyAlignment="1">
      <alignment horizontal="right" vertical="center"/>
    </xf>
    <xf numFmtId="2" fontId="23" fillId="0" borderId="4" xfId="0" applyNumberFormat="1" applyFont="1" applyBorder="1" applyAlignment="1" applyProtection="1">
      <alignment horizontal="right"/>
    </xf>
    <xf numFmtId="2" fontId="23" fillId="0" borderId="3" xfId="53" applyNumberFormat="1" applyFont="1" applyBorder="1" applyAlignment="1">
      <alignment horizontal="right" vertical="center"/>
    </xf>
    <xf numFmtId="2" fontId="23" fillId="0" borderId="2" xfId="52" applyNumberFormat="1" applyFont="1" applyBorder="1" applyAlignment="1">
      <alignment horizontal="right" vertical="center"/>
    </xf>
    <xf numFmtId="2" fontId="23" fillId="0" borderId="3" xfId="52" applyNumberFormat="1" applyFont="1" applyBorder="1" applyAlignment="1">
      <alignment horizontal="right" vertical="center"/>
    </xf>
    <xf numFmtId="2" fontId="27" fillId="0" borderId="3" xfId="0" applyNumberFormat="1" applyFont="1" applyBorder="1" applyAlignment="1">
      <alignment horizontal="right"/>
    </xf>
    <xf numFmtId="2" fontId="23" fillId="0" borderId="3" xfId="0" applyNumberFormat="1" applyFont="1" applyBorder="1" applyAlignment="1">
      <alignment horizontal="right" vertical="center" wrapText="1"/>
    </xf>
    <xf numFmtId="2" fontId="23" fillId="0" borderId="3" xfId="55" applyNumberFormat="1" applyFont="1" applyBorder="1" applyAlignment="1">
      <alignment horizontal="right" vertical="center"/>
    </xf>
    <xf numFmtId="2" fontId="23" fillId="0" borderId="3" xfId="56" applyNumberFormat="1" applyFont="1" applyBorder="1" applyAlignment="1">
      <alignment horizontal="right" vertical="center"/>
    </xf>
    <xf numFmtId="2" fontId="23" fillId="0" borderId="3" xfId="41" applyNumberFormat="1" applyFont="1" applyBorder="1" applyAlignment="1">
      <alignment horizontal="right" vertical="center"/>
    </xf>
    <xf numFmtId="2" fontId="23" fillId="0" borderId="3" xfId="40" applyNumberFormat="1" applyFont="1" applyBorder="1" applyAlignment="1">
      <alignment horizontal="right" vertical="center"/>
    </xf>
    <xf numFmtId="2" fontId="23" fillId="0" borderId="3" xfId="66" applyNumberFormat="1" applyFont="1" applyBorder="1" applyAlignment="1">
      <alignment horizontal="right" vertical="center"/>
    </xf>
    <xf numFmtId="2" fontId="23" fillId="0" borderId="3" xfId="46" applyNumberFormat="1" applyFont="1" applyBorder="1" applyAlignment="1">
      <alignment horizontal="right" vertical="center"/>
    </xf>
    <xf numFmtId="2" fontId="23" fillId="0" borderId="3" xfId="59" applyNumberFormat="1" applyFont="1" applyBorder="1" applyAlignment="1">
      <alignment horizontal="right" vertical="center"/>
    </xf>
    <xf numFmtId="2" fontId="23" fillId="0" borderId="3" xfId="43" applyNumberFormat="1" applyFont="1" applyBorder="1" applyAlignment="1">
      <alignment horizontal="right" vertical="center"/>
    </xf>
    <xf numFmtId="2" fontId="23" fillId="0" borderId="3" xfId="11" applyNumberFormat="1" applyFont="1" applyBorder="1" applyAlignment="1">
      <alignment horizontal="right" vertical="center"/>
    </xf>
    <xf numFmtId="0" fontId="5" fillId="0" borderId="0" xfId="32" applyFill="1" applyBorder="1"/>
    <xf numFmtId="0" fontId="5" fillId="0" borderId="0" xfId="32" applyFill="1" applyAlignment="1">
      <alignment horizontal="center" vertical="center"/>
    </xf>
    <xf numFmtId="0" fontId="25" fillId="0" borderId="0" xfId="32" applyFont="1" applyBorder="1" applyAlignment="1">
      <alignment horizontal="center"/>
    </xf>
    <xf numFmtId="1" fontId="22" fillId="0" borderId="0" xfId="32" applyNumberFormat="1" applyFont="1" applyBorder="1" applyAlignment="1">
      <alignment horizontal="center"/>
    </xf>
    <xf numFmtId="0" fontId="22" fillId="0" borderId="0" xfId="32" applyFont="1" applyBorder="1" applyAlignment="1">
      <alignment horizontal="center"/>
    </xf>
    <xf numFmtId="1" fontId="7" fillId="0" borderId="0" xfId="32" applyNumberFormat="1" applyFont="1"/>
    <xf numFmtId="0" fontId="20" fillId="0" borderId="3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22" fillId="0" borderId="3" xfId="20" applyNumberFormat="1" applyFont="1" applyBorder="1" applyAlignment="1">
      <alignment horizontal="right" vertical="center"/>
    </xf>
    <xf numFmtId="2" fontId="22" fillId="0" borderId="3" xfId="19" applyNumberFormat="1" applyFont="1" applyBorder="1" applyAlignment="1">
      <alignment horizontal="right" vertical="center"/>
    </xf>
    <xf numFmtId="2" fontId="23" fillId="0" borderId="3" xfId="19" applyNumberFormat="1" applyFont="1" applyBorder="1" applyAlignment="1">
      <alignment horizontal="right" vertical="center"/>
    </xf>
    <xf numFmtId="2" fontId="22" fillId="0" borderId="3" xfId="14" applyNumberFormat="1" applyFont="1" applyBorder="1" applyAlignment="1">
      <alignment horizontal="right" vertical="center"/>
    </xf>
    <xf numFmtId="2" fontId="23" fillId="0" borderId="3" xfId="14" applyNumberFormat="1" applyFont="1" applyBorder="1" applyAlignment="1">
      <alignment horizontal="right" vertical="center"/>
    </xf>
    <xf numFmtId="2" fontId="22" fillId="0" borderId="3" xfId="8" applyNumberFormat="1" applyFont="1" applyBorder="1" applyAlignment="1">
      <alignment horizontal="right" vertical="center"/>
    </xf>
    <xf numFmtId="2" fontId="22" fillId="0" borderId="3" xfId="25" applyNumberFormat="1" applyFont="1" applyBorder="1" applyAlignment="1">
      <alignment horizontal="right" vertical="center"/>
    </xf>
    <xf numFmtId="2" fontId="23" fillId="0" borderId="3" xfId="25" applyNumberFormat="1" applyFont="1" applyBorder="1" applyAlignment="1">
      <alignment horizontal="right" vertical="center"/>
    </xf>
    <xf numFmtId="2" fontId="22" fillId="0" borderId="3" xfId="31" applyNumberFormat="1" applyFont="1" applyBorder="1" applyAlignment="1">
      <alignment horizontal="right" vertical="center"/>
    </xf>
    <xf numFmtId="2" fontId="23" fillId="0" borderId="3" xfId="31" applyNumberFormat="1" applyFont="1" applyBorder="1" applyAlignment="1">
      <alignment horizontal="right" vertical="center"/>
    </xf>
    <xf numFmtId="2" fontId="23" fillId="0" borderId="3" xfId="8" applyNumberFormat="1" applyFont="1" applyBorder="1" applyAlignment="1">
      <alignment horizontal="center" vertical="center"/>
    </xf>
    <xf numFmtId="166" fontId="23" fillId="0" borderId="4" xfId="52" applyNumberFormat="1" applyFont="1" applyBorder="1" applyAlignment="1">
      <alignment horizontal="right" vertical="center"/>
    </xf>
    <xf numFmtId="166" fontId="23" fillId="0" borderId="3" xfId="52" applyNumberFormat="1" applyFont="1" applyBorder="1" applyAlignment="1">
      <alignment horizontal="right" vertical="center"/>
    </xf>
    <xf numFmtId="166" fontId="23" fillId="0" borderId="3" xfId="51" applyNumberFormat="1" applyFont="1" applyBorder="1" applyAlignment="1">
      <alignment horizontal="right" vertical="center"/>
    </xf>
    <xf numFmtId="166" fontId="22" fillId="0" borderId="3" xfId="51" applyNumberFormat="1" applyFont="1" applyBorder="1" applyAlignment="1">
      <alignment horizontal="right" vertical="center"/>
    </xf>
    <xf numFmtId="166" fontId="23" fillId="0" borderId="3" xfId="68" applyNumberFormat="1" applyFont="1" applyBorder="1" applyAlignment="1">
      <alignment horizontal="right" vertical="center"/>
    </xf>
    <xf numFmtId="166" fontId="23" fillId="0" borderId="3" xfId="55" applyNumberFormat="1" applyFont="1" applyBorder="1" applyAlignment="1">
      <alignment horizontal="right" vertical="center" wrapText="1"/>
    </xf>
    <xf numFmtId="166" fontId="23" fillId="0" borderId="3" xfId="55" applyNumberFormat="1" applyFont="1" applyBorder="1" applyAlignment="1">
      <alignment horizontal="right" vertical="center"/>
    </xf>
    <xf numFmtId="166" fontId="23" fillId="0" borderId="3" xfId="62" applyNumberFormat="1" applyFont="1" applyBorder="1" applyAlignment="1">
      <alignment horizontal="right" vertical="center"/>
    </xf>
    <xf numFmtId="166" fontId="23" fillId="0" borderId="3" xfId="56" applyNumberFormat="1" applyFont="1" applyBorder="1" applyAlignment="1">
      <alignment horizontal="right" vertical="center"/>
    </xf>
    <xf numFmtId="166" fontId="23" fillId="0" borderId="3" xfId="60" applyNumberFormat="1" applyFont="1" applyBorder="1" applyAlignment="1">
      <alignment horizontal="right" vertical="center"/>
    </xf>
    <xf numFmtId="166" fontId="23" fillId="0" borderId="3" xfId="0" applyNumberFormat="1" applyFont="1" applyBorder="1" applyAlignment="1">
      <alignment horizontal="right" vertical="center" wrapText="1"/>
    </xf>
    <xf numFmtId="166" fontId="23" fillId="0" borderId="3" xfId="23" applyNumberFormat="1" applyFont="1" applyBorder="1" applyAlignment="1">
      <alignment horizontal="right" vertical="center"/>
    </xf>
    <xf numFmtId="166" fontId="22" fillId="0" borderId="3" xfId="23" applyNumberFormat="1" applyFont="1" applyBorder="1" applyAlignment="1">
      <alignment horizontal="right" vertical="center"/>
    </xf>
    <xf numFmtId="166" fontId="23" fillId="0" borderId="3" xfId="21" applyNumberFormat="1" applyFont="1" applyBorder="1" applyAlignment="1">
      <alignment horizontal="right" vertical="center"/>
    </xf>
    <xf numFmtId="166" fontId="23" fillId="0" borderId="3" xfId="65" applyNumberFormat="1" applyFont="1" applyBorder="1" applyAlignment="1">
      <alignment horizontal="right" vertical="center"/>
    </xf>
    <xf numFmtId="166" fontId="22" fillId="0" borderId="3" xfId="65" applyNumberFormat="1" applyFont="1" applyBorder="1" applyAlignment="1">
      <alignment horizontal="right" vertical="center"/>
    </xf>
    <xf numFmtId="166" fontId="23" fillId="0" borderId="3" xfId="63" applyNumberFormat="1" applyFont="1" applyBorder="1" applyAlignment="1">
      <alignment horizontal="right" vertical="center"/>
    </xf>
    <xf numFmtId="166" fontId="23" fillId="0" borderId="3" xfId="41" applyNumberFormat="1" applyFont="1" applyBorder="1" applyAlignment="1">
      <alignment horizontal="right" vertical="center"/>
    </xf>
    <xf numFmtId="166" fontId="23" fillId="0" borderId="3" xfId="58" applyNumberFormat="1" applyFont="1" applyBorder="1" applyAlignment="1">
      <alignment horizontal="right" vertical="center"/>
    </xf>
    <xf numFmtId="166" fontId="23" fillId="0" borderId="3" xfId="35" applyNumberFormat="1" applyFont="1" applyBorder="1" applyAlignment="1">
      <alignment horizontal="right" vertical="center"/>
    </xf>
    <xf numFmtId="166" fontId="23" fillId="0" borderId="3" xfId="54" applyNumberFormat="1" applyFont="1" applyBorder="1" applyAlignment="1">
      <alignment horizontal="right" vertical="center"/>
    </xf>
    <xf numFmtId="166" fontId="23" fillId="0" borderId="3" xfId="50" applyNumberFormat="1" applyFont="1" applyBorder="1" applyAlignment="1">
      <alignment horizontal="right" vertical="center"/>
    </xf>
    <xf numFmtId="166" fontId="23" fillId="0" borderId="3" xfId="48" applyNumberFormat="1" applyFont="1" applyBorder="1" applyAlignment="1">
      <alignment horizontal="right" vertical="center"/>
    </xf>
    <xf numFmtId="166" fontId="22" fillId="0" borderId="3" xfId="48" applyNumberFormat="1" applyFont="1" applyBorder="1" applyAlignment="1">
      <alignment horizontal="right" vertical="center"/>
    </xf>
    <xf numFmtId="166" fontId="23" fillId="0" borderId="3" xfId="39" applyNumberFormat="1" applyFont="1" applyBorder="1" applyAlignment="1">
      <alignment horizontal="right" vertical="center"/>
    </xf>
    <xf numFmtId="166" fontId="23" fillId="0" borderId="3" xfId="34" applyNumberFormat="1" applyFont="1" applyBorder="1" applyAlignment="1">
      <alignment horizontal="right" vertical="center"/>
    </xf>
    <xf numFmtId="166" fontId="23" fillId="0" borderId="3" xfId="29" applyNumberFormat="1" applyFont="1" applyBorder="1" applyAlignment="1">
      <alignment horizontal="right" vertical="center"/>
    </xf>
    <xf numFmtId="166" fontId="23" fillId="0" borderId="3" xfId="28" applyNumberFormat="1" applyFont="1" applyBorder="1" applyAlignment="1">
      <alignment horizontal="right" vertical="center"/>
    </xf>
    <xf numFmtId="166" fontId="22" fillId="0" borderId="3" xfId="28" applyNumberFormat="1" applyFont="1" applyBorder="1" applyAlignment="1">
      <alignment horizontal="right" vertical="center"/>
    </xf>
    <xf numFmtId="166" fontId="23" fillId="0" borderId="3" xfId="37" applyNumberFormat="1" applyFont="1" applyBorder="1" applyAlignment="1">
      <alignment horizontal="right" vertical="center"/>
    </xf>
    <xf numFmtId="166" fontId="22" fillId="0" borderId="3" xfId="37" applyNumberFormat="1" applyFont="1" applyBorder="1" applyAlignment="1">
      <alignment horizontal="right" vertical="center"/>
    </xf>
    <xf numFmtId="166" fontId="23" fillId="0" borderId="3" xfId="30" applyNumberFormat="1" applyFont="1" applyBorder="1" applyAlignment="1">
      <alignment horizontal="right" vertical="center"/>
    </xf>
    <xf numFmtId="166" fontId="22" fillId="0" borderId="3" xfId="30" applyNumberFormat="1" applyFont="1" applyBorder="1" applyAlignment="1">
      <alignment horizontal="right" vertical="center"/>
    </xf>
    <xf numFmtId="166" fontId="23" fillId="0" borderId="3" xfId="67" applyNumberFormat="1" applyFont="1" applyBorder="1" applyAlignment="1">
      <alignment horizontal="right" vertical="center"/>
    </xf>
    <xf numFmtId="166" fontId="23" fillId="0" borderId="3" xfId="36" applyNumberFormat="1" applyFont="1" applyBorder="1" applyAlignment="1">
      <alignment horizontal="right" vertical="center"/>
    </xf>
    <xf numFmtId="166" fontId="23" fillId="0" borderId="3" xfId="49" applyNumberFormat="1" applyFont="1" applyBorder="1" applyAlignment="1">
      <alignment horizontal="right" vertical="center"/>
    </xf>
    <xf numFmtId="166" fontId="23" fillId="0" borderId="3" xfId="22" applyNumberFormat="1" applyFont="1" applyBorder="1" applyAlignment="1">
      <alignment horizontal="right" vertical="center"/>
    </xf>
    <xf numFmtId="166" fontId="23" fillId="0" borderId="3" xfId="40" applyNumberFormat="1" applyFont="1" applyBorder="1" applyAlignment="1">
      <alignment horizontal="right" vertical="center"/>
    </xf>
    <xf numFmtId="166" fontId="23" fillId="0" borderId="3" xfId="66" applyNumberFormat="1" applyFont="1" applyBorder="1" applyAlignment="1">
      <alignment horizontal="right" vertical="center"/>
    </xf>
    <xf numFmtId="166" fontId="23" fillId="0" borderId="3" xfId="46" applyNumberFormat="1" applyFont="1" applyBorder="1" applyAlignment="1">
      <alignment horizontal="right" vertical="center"/>
    </xf>
    <xf numFmtId="166" fontId="23" fillId="0" borderId="3" xfId="59" applyNumberFormat="1" applyFont="1" applyBorder="1" applyAlignment="1">
      <alignment horizontal="right" vertical="center"/>
    </xf>
    <xf numFmtId="166" fontId="23" fillId="0" borderId="3" xfId="43" applyNumberFormat="1" applyFont="1" applyBorder="1" applyAlignment="1">
      <alignment horizontal="right" vertical="center"/>
    </xf>
    <xf numFmtId="166" fontId="23" fillId="0" borderId="3" xfId="69" applyNumberFormat="1" applyFont="1" applyBorder="1" applyAlignment="1">
      <alignment horizontal="right" vertical="center"/>
    </xf>
    <xf numFmtId="166" fontId="22" fillId="0" borderId="3" xfId="69" applyNumberFormat="1" applyFont="1" applyBorder="1" applyAlignment="1">
      <alignment horizontal="right" vertical="center"/>
    </xf>
    <xf numFmtId="166" fontId="23" fillId="0" borderId="3" xfId="44" applyNumberFormat="1" applyFont="1" applyBorder="1" applyAlignment="1">
      <alignment horizontal="right" vertical="center"/>
    </xf>
    <xf numFmtId="166" fontId="23" fillId="0" borderId="3" xfId="53" applyNumberFormat="1" applyFont="1" applyBorder="1" applyAlignment="1">
      <alignment horizontal="right" vertical="center"/>
    </xf>
    <xf numFmtId="166" fontId="22" fillId="0" borderId="3" xfId="53" applyNumberFormat="1" applyFont="1" applyBorder="1" applyAlignment="1">
      <alignment horizontal="right" vertical="center"/>
    </xf>
    <xf numFmtId="166" fontId="23" fillId="0" borderId="3" xfId="11" applyNumberFormat="1" applyFont="1" applyBorder="1" applyAlignment="1">
      <alignment horizontal="right" vertical="center"/>
    </xf>
    <xf numFmtId="0" fontId="13" fillId="0" borderId="0" xfId="65" applyFont="1" applyAlignment="1">
      <alignment horizontal="center"/>
    </xf>
    <xf numFmtId="0" fontId="13" fillId="0" borderId="0" xfId="63" applyFont="1" applyAlignment="1">
      <alignment horizontal="center"/>
    </xf>
    <xf numFmtId="0" fontId="13" fillId="0" borderId="0" xfId="41" applyFont="1" applyAlignment="1">
      <alignment horizontal="center"/>
    </xf>
    <xf numFmtId="0" fontId="13" fillId="0" borderId="0" xfId="58" applyFont="1" applyAlignment="1">
      <alignment horizontal="center"/>
    </xf>
    <xf numFmtId="0" fontId="13" fillId="0" borderId="0" xfId="35" applyFont="1" applyAlignment="1">
      <alignment horizontal="center"/>
    </xf>
    <xf numFmtId="0" fontId="13" fillId="0" borderId="0" xfId="54" applyFont="1" applyAlignment="1">
      <alignment horizontal="center"/>
    </xf>
    <xf numFmtId="0" fontId="13" fillId="0" borderId="0" xfId="50" applyFont="1" applyAlignment="1">
      <alignment horizontal="center"/>
    </xf>
    <xf numFmtId="0" fontId="13" fillId="0" borderId="0" xfId="48" applyFont="1" applyAlignment="1">
      <alignment horizontal="center"/>
    </xf>
    <xf numFmtId="0" fontId="13" fillId="0" borderId="0" xfId="39" applyFont="1" applyAlignment="1">
      <alignment horizontal="center"/>
    </xf>
    <xf numFmtId="0" fontId="13" fillId="0" borderId="0" xfId="34" applyFont="1" applyAlignment="1">
      <alignment horizontal="center"/>
    </xf>
    <xf numFmtId="0" fontId="37" fillId="0" borderId="0" xfId="17" applyFont="1" applyBorder="1" applyAlignment="1"/>
    <xf numFmtId="0" fontId="37" fillId="0" borderId="0" xfId="17" applyFont="1" applyFill="1" applyBorder="1" applyAlignment="1"/>
    <xf numFmtId="0" fontId="37" fillId="0" borderId="0" xfId="13" applyFont="1" applyBorder="1" applyAlignment="1"/>
    <xf numFmtId="0" fontId="37" fillId="0" borderId="0" xfId="14" applyFont="1" applyBorder="1" applyAlignment="1"/>
    <xf numFmtId="0" fontId="37" fillId="0" borderId="0" xfId="30" applyFont="1" applyBorder="1" applyAlignment="1"/>
    <xf numFmtId="0" fontId="37" fillId="0" borderId="0" xfId="69" applyFont="1" applyBorder="1" applyAlignment="1"/>
    <xf numFmtId="0" fontId="37" fillId="0" borderId="0" xfId="22" applyFont="1" applyBorder="1" applyAlignment="1"/>
    <xf numFmtId="0" fontId="16" fillId="0" borderId="0" xfId="0" applyFont="1" applyBorder="1" applyAlignment="1"/>
    <xf numFmtId="0" fontId="16" fillId="0" borderId="0" xfId="67" applyFont="1" applyBorder="1" applyAlignment="1"/>
    <xf numFmtId="0" fontId="16" fillId="0" borderId="0" xfId="42" applyFont="1" applyBorder="1" applyAlignment="1"/>
    <xf numFmtId="0" fontId="37" fillId="0" borderId="0" xfId="42" applyFont="1" applyBorder="1" applyAlignment="1"/>
    <xf numFmtId="0" fontId="37" fillId="0" borderId="0" xfId="37" applyFont="1" applyBorder="1" applyAlignment="1"/>
    <xf numFmtId="0" fontId="37" fillId="0" borderId="0" xfId="0" applyFont="1" applyBorder="1" applyAlignment="1"/>
    <xf numFmtId="0" fontId="37" fillId="0" borderId="0" xfId="34" applyFont="1" applyBorder="1" applyAlignment="1"/>
    <xf numFmtId="0" fontId="37" fillId="0" borderId="0" xfId="68" applyFont="1" applyBorder="1" applyAlignment="1"/>
    <xf numFmtId="0" fontId="37" fillId="0" borderId="0" xfId="51" applyFont="1" applyBorder="1" applyAlignment="1"/>
    <xf numFmtId="0" fontId="37" fillId="0" borderId="0" xfId="24" applyFont="1" applyBorder="1" applyAlignment="1"/>
    <xf numFmtId="0" fontId="37" fillId="0" borderId="0" xfId="9" applyFont="1" applyBorder="1" applyAlignment="1"/>
    <xf numFmtId="0" fontId="37" fillId="0" borderId="0" xfId="31" applyFont="1" applyBorder="1" applyAlignment="1"/>
    <xf numFmtId="0" fontId="37" fillId="0" borderId="0" xfId="25" applyFont="1" applyBorder="1" applyAlignment="1"/>
    <xf numFmtId="0" fontId="37" fillId="0" borderId="0" xfId="8" applyFont="1" applyBorder="1" applyAlignment="1"/>
    <xf numFmtId="0" fontId="37" fillId="0" borderId="0" xfId="12" applyFont="1" applyBorder="1" applyAlignment="1"/>
    <xf numFmtId="0" fontId="37" fillId="0" borderId="0" xfId="58" applyFont="1" applyBorder="1" applyAlignment="1"/>
    <xf numFmtId="0" fontId="37" fillId="0" borderId="0" xfId="21" applyFont="1" applyBorder="1" applyAlignment="1"/>
    <xf numFmtId="0" fontId="37" fillId="0" borderId="0" xfId="56" applyFont="1" applyBorder="1" applyAlignment="1"/>
    <xf numFmtId="0" fontId="37" fillId="0" borderId="0" xfId="62" applyFont="1" applyBorder="1" applyAlignment="1"/>
    <xf numFmtId="0" fontId="16" fillId="0" borderId="0" xfId="0" applyFont="1" applyBorder="1"/>
    <xf numFmtId="0" fontId="39" fillId="0" borderId="0" xfId="1" applyFont="1" applyBorder="1" applyAlignment="1" applyProtection="1"/>
    <xf numFmtId="0" fontId="37" fillId="0" borderId="0" xfId="0" applyFont="1" applyBorder="1" applyAlignment="1">
      <alignment horizontal="left"/>
    </xf>
    <xf numFmtId="0" fontId="41" fillId="0" borderId="0" xfId="1" applyFont="1" applyBorder="1" applyAlignment="1" applyProtection="1"/>
    <xf numFmtId="0" fontId="38" fillId="0" borderId="0" xfId="0" applyFont="1" applyBorder="1"/>
    <xf numFmtId="0" fontId="40" fillId="0" borderId="0" xfId="0" applyFont="1" applyBorder="1" applyAlignment="1">
      <alignment horizontal="left"/>
    </xf>
    <xf numFmtId="0" fontId="41" fillId="0" borderId="0" xfId="1" applyFont="1" applyBorder="1" applyAlignment="1" applyProtection="1">
      <alignment horizontal="left"/>
    </xf>
    <xf numFmtId="0" fontId="40" fillId="0" borderId="0" xfId="0" applyFont="1" applyBorder="1"/>
    <xf numFmtId="0" fontId="40" fillId="0" borderId="20" xfId="0" applyFont="1" applyBorder="1"/>
    <xf numFmtId="0" fontId="39" fillId="0" borderId="8" xfId="1" applyFont="1" applyBorder="1" applyAlignment="1" applyProtection="1"/>
    <xf numFmtId="0" fontId="40" fillId="0" borderId="0" xfId="0" applyFont="1"/>
    <xf numFmtId="0" fontId="40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40" fillId="0" borderId="23" xfId="0" applyFont="1" applyBorder="1" applyAlignment="1">
      <alignment horizontal="left"/>
    </xf>
    <xf numFmtId="0" fontId="37" fillId="0" borderId="12" xfId="0" applyFont="1" applyBorder="1" applyAlignment="1">
      <alignment horizontal="left"/>
    </xf>
    <xf numFmtId="0" fontId="40" fillId="0" borderId="23" xfId="0" applyFont="1" applyBorder="1"/>
    <xf numFmtId="0" fontId="38" fillId="0" borderId="12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40" fillId="0" borderId="12" xfId="0" applyFont="1" applyBorder="1" applyAlignment="1">
      <alignment horizontal="left"/>
    </xf>
    <xf numFmtId="0" fontId="40" fillId="0" borderId="12" xfId="0" applyFont="1" applyBorder="1"/>
    <xf numFmtId="0" fontId="16" fillId="0" borderId="23" xfId="0" applyFont="1" applyBorder="1"/>
    <xf numFmtId="0" fontId="40" fillId="0" borderId="24" xfId="0" applyFont="1" applyBorder="1"/>
    <xf numFmtId="0" fontId="40" fillId="0" borderId="25" xfId="0" applyFont="1" applyBorder="1"/>
    <xf numFmtId="0" fontId="7" fillId="0" borderId="16" xfId="16" applyFont="1" applyBorder="1"/>
    <xf numFmtId="0" fontId="43" fillId="0" borderId="0" xfId="32" applyFont="1"/>
    <xf numFmtId="0" fontId="8" fillId="0" borderId="0" xfId="32" applyFont="1" applyAlignment="1">
      <alignment horizontal="center"/>
    </xf>
    <xf numFmtId="0" fontId="12" fillId="0" borderId="0" xfId="32" applyFont="1" applyAlignment="1">
      <alignment horizontal="center"/>
    </xf>
    <xf numFmtId="0" fontId="12" fillId="0" borderId="0" xfId="32" applyFont="1"/>
    <xf numFmtId="0" fontId="17" fillId="0" borderId="0" xfId="0" applyFont="1" applyAlignment="1"/>
    <xf numFmtId="0" fontId="12" fillId="0" borderId="0" xfId="32" applyFont="1" applyAlignment="1"/>
    <xf numFmtId="0" fontId="10" fillId="0" borderId="0" xfId="20" applyFont="1" applyBorder="1" applyAlignment="1">
      <alignment horizontal="center"/>
    </xf>
    <xf numFmtId="0" fontId="7" fillId="0" borderId="0" xfId="20" applyFont="1" applyBorder="1" applyAlignment="1">
      <alignment horizontal="center"/>
    </xf>
    <xf numFmtId="0" fontId="9" fillId="0" borderId="0" xfId="49" applyFont="1" applyAlignment="1">
      <alignment horizontal="left"/>
    </xf>
    <xf numFmtId="0" fontId="47" fillId="0" borderId="0" xfId="0" applyFont="1" applyAlignment="1"/>
    <xf numFmtId="0" fontId="46" fillId="0" borderId="0" xfId="51" applyFont="1"/>
    <xf numFmtId="0" fontId="46" fillId="0" borderId="0" xfId="23" applyFont="1"/>
    <xf numFmtId="0" fontId="46" fillId="0" borderId="0" xfId="65" applyFont="1"/>
    <xf numFmtId="0" fontId="46" fillId="0" borderId="0" xfId="63" applyFont="1"/>
    <xf numFmtId="0" fontId="46" fillId="0" borderId="0" xfId="48" applyFont="1"/>
    <xf numFmtId="0" fontId="46" fillId="0" borderId="0" xfId="37" applyFont="1"/>
    <xf numFmtId="0" fontId="46" fillId="0" borderId="0" xfId="30" applyFont="1"/>
    <xf numFmtId="0" fontId="46" fillId="0" borderId="0" xfId="45" applyFont="1"/>
    <xf numFmtId="0" fontId="46" fillId="0" borderId="0" xfId="0" applyFont="1" applyAlignment="1"/>
    <xf numFmtId="0" fontId="46" fillId="0" borderId="0" xfId="43" applyFont="1"/>
    <xf numFmtId="0" fontId="46" fillId="0" borderId="0" xfId="69" applyFont="1"/>
    <xf numFmtId="0" fontId="46" fillId="0" borderId="0" xfId="44" applyFont="1"/>
    <xf numFmtId="0" fontId="46" fillId="0" borderId="0" xfId="53" applyFont="1"/>
    <xf numFmtId="0" fontId="48" fillId="0" borderId="0" xfId="0" applyFont="1" applyAlignment="1"/>
    <xf numFmtId="0" fontId="46" fillId="0" borderId="0" xfId="24" applyFont="1"/>
    <xf numFmtId="0" fontId="46" fillId="0" borderId="0" xfId="20" applyFont="1"/>
    <xf numFmtId="0" fontId="47" fillId="0" borderId="0" xfId="0" applyFont="1" applyFill="1" applyAlignment="1"/>
    <xf numFmtId="0" fontId="48" fillId="0" borderId="0" xfId="20" applyFont="1"/>
    <xf numFmtId="0" fontId="46" fillId="0" borderId="0" xfId="19" applyFont="1"/>
    <xf numFmtId="0" fontId="46" fillId="0" borderId="0" xfId="14" applyFont="1"/>
    <xf numFmtId="0" fontId="46" fillId="0" borderId="0" xfId="8" applyFont="1"/>
    <xf numFmtId="0" fontId="46" fillId="0" borderId="0" xfId="25" applyFont="1"/>
    <xf numFmtId="0" fontId="46" fillId="0" borderId="0" xfId="31" applyFont="1"/>
    <xf numFmtId="2" fontId="23" fillId="0" borderId="18" xfId="43" applyNumberFormat="1" applyFont="1" applyBorder="1" applyAlignment="1">
      <alignment horizontal="right" vertical="center"/>
    </xf>
    <xf numFmtId="2" fontId="23" fillId="0" borderId="2" xfId="0" applyNumberFormat="1" applyFont="1" applyBorder="1" applyAlignment="1" applyProtection="1">
      <alignment horizontal="right"/>
      <protection locked="0"/>
    </xf>
    <xf numFmtId="2" fontId="23" fillId="0" borderId="6" xfId="43" applyNumberFormat="1" applyFont="1" applyBorder="1" applyAlignment="1">
      <alignment horizontal="right" vertical="center"/>
    </xf>
    <xf numFmtId="2" fontId="23" fillId="0" borderId="18" xfId="59" applyNumberFormat="1" applyFont="1" applyBorder="1" applyAlignment="1">
      <alignment horizontal="right" vertical="center"/>
    </xf>
    <xf numFmtId="2" fontId="23" fillId="0" borderId="6" xfId="59" applyNumberFormat="1" applyFont="1" applyBorder="1" applyAlignment="1">
      <alignment horizontal="right" vertical="center"/>
    </xf>
    <xf numFmtId="2" fontId="23" fillId="0" borderId="18" xfId="46" applyNumberFormat="1" applyFont="1" applyBorder="1" applyAlignment="1">
      <alignment horizontal="right" vertical="center"/>
    </xf>
    <xf numFmtId="2" fontId="23" fillId="0" borderId="6" xfId="46" applyNumberFormat="1" applyFont="1" applyBorder="1" applyAlignment="1">
      <alignment horizontal="right" vertical="center"/>
    </xf>
    <xf numFmtId="2" fontId="23" fillId="0" borderId="18" xfId="66" applyNumberFormat="1" applyFont="1" applyBorder="1" applyAlignment="1">
      <alignment horizontal="right" vertical="center"/>
    </xf>
    <xf numFmtId="2" fontId="23" fillId="0" borderId="6" xfId="66" applyNumberFormat="1" applyFont="1" applyBorder="1" applyAlignment="1">
      <alignment horizontal="right" vertical="center"/>
    </xf>
    <xf numFmtId="2" fontId="23" fillId="0" borderId="18" xfId="40" applyNumberFormat="1" applyFont="1" applyBorder="1" applyAlignment="1">
      <alignment horizontal="right" vertical="center"/>
    </xf>
    <xf numFmtId="2" fontId="23" fillId="0" borderId="6" xfId="40" applyNumberFormat="1" applyFont="1" applyBorder="1" applyAlignment="1">
      <alignment horizontal="right" vertical="center"/>
    </xf>
    <xf numFmtId="2" fontId="23" fillId="0" borderId="2" xfId="0" applyNumberFormat="1" applyFont="1" applyBorder="1" applyAlignment="1">
      <alignment horizontal="right" vertical="center"/>
    </xf>
    <xf numFmtId="2" fontId="23" fillId="0" borderId="2" xfId="0" applyNumberFormat="1" applyFont="1" applyBorder="1" applyAlignment="1">
      <alignment horizontal="right" vertical="center" wrapText="1"/>
    </xf>
    <xf numFmtId="2" fontId="23" fillId="0" borderId="18" xfId="41" applyNumberFormat="1" applyFont="1" applyBorder="1" applyAlignment="1">
      <alignment horizontal="right" vertical="center"/>
    </xf>
    <xf numFmtId="2" fontId="23" fillId="0" borderId="6" xfId="41" applyNumberFormat="1" applyFont="1" applyBorder="1" applyAlignment="1">
      <alignment horizontal="right" vertical="center"/>
    </xf>
    <xf numFmtId="2" fontId="23" fillId="0" borderId="18" xfId="55" applyNumberFormat="1" applyFont="1" applyBorder="1" applyAlignment="1">
      <alignment horizontal="right" vertical="center"/>
    </xf>
    <xf numFmtId="2" fontId="23" fillId="0" borderId="6" xfId="55" applyNumberFormat="1" applyFont="1" applyBorder="1" applyAlignment="1">
      <alignment horizontal="right" vertical="center"/>
    </xf>
    <xf numFmtId="166" fontId="22" fillId="0" borderId="4" xfId="55" applyNumberFormat="1" applyFont="1" applyBorder="1" applyAlignment="1">
      <alignment horizontal="right" vertical="center"/>
    </xf>
    <xf numFmtId="2" fontId="23" fillId="0" borderId="18" xfId="52" applyNumberFormat="1" applyFont="1" applyBorder="1" applyAlignment="1">
      <alignment horizontal="right" vertical="center"/>
    </xf>
    <xf numFmtId="2" fontId="23" fillId="0" borderId="6" xfId="52" applyNumberFormat="1" applyFont="1" applyBorder="1" applyAlignment="1">
      <alignment horizontal="right" vertical="center"/>
    </xf>
    <xf numFmtId="166" fontId="22" fillId="0" borderId="4" xfId="52" applyNumberFormat="1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/>
    </xf>
    <xf numFmtId="0" fontId="23" fillId="0" borderId="18" xfId="10" applyFont="1" applyBorder="1" applyAlignment="1">
      <alignment horizontal="center" vertical="center"/>
    </xf>
    <xf numFmtId="2" fontId="23" fillId="0" borderId="6" xfId="10" applyNumberFormat="1" applyFont="1" applyBorder="1" applyAlignment="1">
      <alignment horizontal="center" vertical="center"/>
    </xf>
    <xf numFmtId="2" fontId="22" fillId="0" borderId="4" xfId="10" applyNumberFormat="1" applyFont="1" applyBorder="1" applyAlignment="1">
      <alignment horizontal="right" vertical="center"/>
    </xf>
    <xf numFmtId="2" fontId="7" fillId="0" borderId="6" xfId="16" applyNumberFormat="1" applyFont="1" applyBorder="1" applyAlignment="1">
      <alignment horizontal="center" vertical="center"/>
    </xf>
    <xf numFmtId="0" fontId="7" fillId="0" borderId="2" xfId="14" applyFont="1" applyBorder="1" applyAlignment="1">
      <alignment horizontal="center" vertical="center"/>
    </xf>
    <xf numFmtId="2" fontId="7" fillId="0" borderId="6" xfId="14" applyNumberFormat="1" applyFont="1" applyBorder="1" applyAlignment="1">
      <alignment horizontal="center" vertical="center"/>
    </xf>
    <xf numFmtId="0" fontId="23" fillId="0" borderId="18" xfId="17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0" borderId="18" xfId="19" applyFont="1" applyBorder="1" applyAlignment="1">
      <alignment horizontal="center" vertical="center"/>
    </xf>
    <xf numFmtId="0" fontId="23" fillId="0" borderId="18" xfId="20" applyFont="1" applyBorder="1" applyAlignment="1">
      <alignment horizontal="center" vertical="center"/>
    </xf>
    <xf numFmtId="2" fontId="23" fillId="0" borderId="6" xfId="20" applyNumberFormat="1" applyFont="1" applyBorder="1" applyAlignment="1">
      <alignment horizontal="center" vertical="center"/>
    </xf>
    <xf numFmtId="2" fontId="22" fillId="0" borderId="4" xfId="20" applyNumberFormat="1" applyFont="1" applyBorder="1" applyAlignment="1">
      <alignment horizontal="right" vertical="center"/>
    </xf>
    <xf numFmtId="2" fontId="23" fillId="0" borderId="6" xfId="20" applyNumberFormat="1" applyFont="1" applyBorder="1" applyAlignment="1">
      <alignment vertical="center"/>
    </xf>
    <xf numFmtId="2" fontId="23" fillId="0" borderId="18" xfId="56" applyNumberFormat="1" applyFont="1" applyBorder="1" applyAlignment="1">
      <alignment horizontal="right" vertical="center"/>
    </xf>
    <xf numFmtId="2" fontId="23" fillId="0" borderId="6" xfId="56" applyNumberFormat="1" applyFont="1" applyBorder="1" applyAlignment="1">
      <alignment horizontal="right" vertical="center"/>
    </xf>
    <xf numFmtId="166" fontId="22" fillId="0" borderId="4" xfId="56" applyNumberFormat="1" applyFont="1" applyBorder="1" applyAlignment="1">
      <alignment horizontal="right" vertical="center"/>
    </xf>
    <xf numFmtId="0" fontId="23" fillId="0" borderId="2" xfId="31" applyFont="1" applyBorder="1" applyAlignment="1">
      <alignment horizontal="center" vertical="center"/>
    </xf>
    <xf numFmtId="2" fontId="23" fillId="0" borderId="3" xfId="0" applyNumberFormat="1" applyFont="1" applyFill="1" applyBorder="1" applyAlignment="1">
      <alignment horizontal="right"/>
    </xf>
    <xf numFmtId="2" fontId="23" fillId="0" borderId="3" xfId="0" applyNumberFormat="1" applyFont="1" applyFill="1" applyBorder="1" applyAlignment="1">
      <alignment horizontal="right" vertical="center"/>
    </xf>
    <xf numFmtId="0" fontId="7" fillId="0" borderId="3" xfId="20" applyFont="1" applyFill="1" applyBorder="1" applyAlignment="1">
      <alignment horizontal="center" vertical="center"/>
    </xf>
    <xf numFmtId="166" fontId="23" fillId="0" borderId="5" xfId="0" applyNumberFormat="1" applyFont="1" applyFill="1" applyBorder="1" applyAlignment="1">
      <alignment horizontal="center" vertical="center"/>
    </xf>
    <xf numFmtId="166" fontId="23" fillId="0" borderId="3" xfId="20" applyNumberFormat="1" applyFont="1" applyFill="1" applyBorder="1" applyAlignment="1">
      <alignment horizontal="center" vertical="center"/>
    </xf>
    <xf numFmtId="0" fontId="23" fillId="0" borderId="18" xfId="20" applyFont="1" applyFill="1" applyBorder="1" applyAlignment="1">
      <alignment horizontal="center" vertical="center"/>
    </xf>
    <xf numFmtId="2" fontId="23" fillId="0" borderId="19" xfId="0" applyNumberFormat="1" applyFont="1" applyFill="1" applyBorder="1" applyAlignment="1">
      <alignment horizontal="center" vertical="center"/>
    </xf>
    <xf numFmtId="0" fontId="23" fillId="0" borderId="3" xfId="20" applyFont="1" applyFill="1" applyBorder="1" applyAlignment="1">
      <alignment horizontal="center" vertical="center"/>
    </xf>
    <xf numFmtId="2" fontId="23" fillId="0" borderId="3" xfId="20" applyNumberFormat="1" applyFont="1" applyFill="1" applyBorder="1" applyAlignment="1">
      <alignment horizontal="right" vertical="center"/>
    </xf>
    <xf numFmtId="0" fontId="7" fillId="0" borderId="0" xfId="20" applyFont="1" applyFill="1" applyAlignment="1">
      <alignment horizontal="center" vertical="center"/>
    </xf>
    <xf numFmtId="2" fontId="23" fillId="0" borderId="0" xfId="0" applyNumberFormat="1" applyFont="1" applyFill="1" applyBorder="1" applyAlignment="1">
      <alignment horizontal="center" vertical="center"/>
    </xf>
    <xf numFmtId="2" fontId="23" fillId="0" borderId="3" xfId="20" applyNumberFormat="1" applyFont="1" applyFill="1" applyBorder="1" applyAlignment="1">
      <alignment horizontal="center" vertical="center"/>
    </xf>
    <xf numFmtId="0" fontId="7" fillId="0" borderId="3" xfId="19" applyFont="1" applyFill="1" applyBorder="1" applyAlignment="1">
      <alignment horizontal="center" vertical="center"/>
    </xf>
    <xf numFmtId="0" fontId="23" fillId="0" borderId="3" xfId="19" applyFont="1" applyFill="1" applyBorder="1" applyAlignment="1">
      <alignment horizontal="center" vertical="center"/>
    </xf>
    <xf numFmtId="2" fontId="23" fillId="0" borderId="3" xfId="19" applyNumberFormat="1" applyFont="1" applyFill="1" applyBorder="1" applyAlignment="1">
      <alignment horizontal="right" vertical="center"/>
    </xf>
    <xf numFmtId="0" fontId="7" fillId="0" borderId="0" xfId="19" applyFont="1" applyFill="1" applyAlignment="1">
      <alignment horizontal="center" vertical="center"/>
    </xf>
    <xf numFmtId="0" fontId="7" fillId="0" borderId="3" xfId="18" applyFont="1" applyFill="1" applyBorder="1" applyAlignment="1">
      <alignment horizontal="center" vertical="center"/>
    </xf>
    <xf numFmtId="0" fontId="7" fillId="0" borderId="0" xfId="18" applyFont="1" applyFill="1" applyAlignment="1">
      <alignment horizontal="center" vertical="center"/>
    </xf>
    <xf numFmtId="0" fontId="7" fillId="0" borderId="3" xfId="17" applyFont="1" applyFill="1" applyBorder="1" applyAlignment="1">
      <alignment horizontal="center" vertical="center"/>
    </xf>
    <xf numFmtId="0" fontId="7" fillId="0" borderId="0" xfId="17" applyFont="1" applyFill="1" applyAlignment="1">
      <alignment horizontal="center" vertical="center"/>
    </xf>
    <xf numFmtId="0" fontId="7" fillId="0" borderId="3" xfId="14" applyFont="1" applyFill="1" applyBorder="1" applyAlignment="1">
      <alignment horizontal="center" vertical="center"/>
    </xf>
    <xf numFmtId="0" fontId="7" fillId="0" borderId="2" xfId="14" applyFont="1" applyFill="1" applyBorder="1" applyAlignment="1">
      <alignment horizontal="center" vertical="center"/>
    </xf>
    <xf numFmtId="2" fontId="23" fillId="0" borderId="3" xfId="14" applyNumberFormat="1" applyFont="1" applyFill="1" applyBorder="1" applyAlignment="1">
      <alignment horizontal="right" vertical="center"/>
    </xf>
    <xf numFmtId="0" fontId="7" fillId="0" borderId="0" xfId="14" applyFont="1" applyFill="1" applyAlignment="1">
      <alignment horizontal="center" vertical="center"/>
    </xf>
    <xf numFmtId="0" fontId="7" fillId="0" borderId="3" xfId="16" applyFont="1" applyFill="1" applyBorder="1" applyAlignment="1">
      <alignment horizontal="center" vertical="center"/>
    </xf>
    <xf numFmtId="0" fontId="7" fillId="0" borderId="0" xfId="16" applyFont="1" applyFill="1" applyAlignment="1">
      <alignment horizontal="center" vertical="center"/>
    </xf>
    <xf numFmtId="0" fontId="7" fillId="0" borderId="3" xfId="15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7" fillId="0" borderId="0" xfId="15" applyFont="1" applyFill="1" applyAlignment="1">
      <alignment horizontal="center" vertical="center"/>
    </xf>
    <xf numFmtId="0" fontId="7" fillId="0" borderId="3" xfId="13" applyFont="1" applyFill="1" applyBorder="1" applyAlignment="1">
      <alignment horizontal="center" vertical="center"/>
    </xf>
    <xf numFmtId="0" fontId="7" fillId="0" borderId="0" xfId="13" applyFont="1" applyFill="1" applyAlignment="1">
      <alignment horizontal="center" vertical="center"/>
    </xf>
    <xf numFmtId="0" fontId="7" fillId="0" borderId="3" xfId="8" applyFont="1" applyFill="1" applyBorder="1" applyAlignment="1">
      <alignment horizontal="center" vertical="center"/>
    </xf>
    <xf numFmtId="0" fontId="23" fillId="0" borderId="3" xfId="8" applyFont="1" applyFill="1" applyBorder="1" applyAlignment="1">
      <alignment horizontal="center" vertical="center"/>
    </xf>
    <xf numFmtId="0" fontId="7" fillId="0" borderId="0" xfId="8" applyFont="1" applyFill="1" applyAlignment="1">
      <alignment horizontal="center" vertical="center"/>
    </xf>
    <xf numFmtId="0" fontId="7" fillId="0" borderId="3" xfId="26" applyFont="1" applyFill="1" applyBorder="1" applyAlignment="1">
      <alignment horizontal="center" vertical="center"/>
    </xf>
    <xf numFmtId="0" fontId="7" fillId="0" borderId="0" xfId="26" applyFont="1" applyFill="1" applyAlignment="1">
      <alignment horizontal="center" vertical="center"/>
    </xf>
    <xf numFmtId="0" fontId="7" fillId="0" borderId="3" xfId="25" applyFont="1" applyFill="1" applyBorder="1" applyAlignment="1">
      <alignment horizontal="center" vertical="center"/>
    </xf>
    <xf numFmtId="0" fontId="23" fillId="0" borderId="3" xfId="25" applyFont="1" applyFill="1" applyBorder="1" applyAlignment="1">
      <alignment horizontal="center" vertical="center"/>
    </xf>
    <xf numFmtId="2" fontId="23" fillId="0" borderId="3" xfId="25" applyNumberFormat="1" applyFont="1" applyFill="1" applyBorder="1" applyAlignment="1">
      <alignment horizontal="right" vertical="center"/>
    </xf>
    <xf numFmtId="0" fontId="7" fillId="0" borderId="0" xfId="25" applyFont="1" applyFill="1" applyAlignment="1">
      <alignment horizontal="center" vertical="center"/>
    </xf>
    <xf numFmtId="0" fontId="7" fillId="0" borderId="3" xfId="33" applyFont="1" applyFill="1" applyBorder="1" applyAlignment="1">
      <alignment horizontal="center" vertical="center"/>
    </xf>
    <xf numFmtId="0" fontId="7" fillId="0" borderId="0" xfId="33" applyFont="1" applyFill="1" applyAlignment="1">
      <alignment horizontal="center" vertical="center"/>
    </xf>
    <xf numFmtId="0" fontId="7" fillId="0" borderId="3" xfId="31" applyFont="1" applyFill="1" applyBorder="1" applyAlignment="1">
      <alignment horizontal="center" vertical="center"/>
    </xf>
    <xf numFmtId="0" fontId="23" fillId="0" borderId="3" xfId="31" applyFont="1" applyFill="1" applyBorder="1" applyAlignment="1">
      <alignment horizontal="center" vertical="center"/>
    </xf>
    <xf numFmtId="0" fontId="23" fillId="0" borderId="2" xfId="31" applyFont="1" applyFill="1" applyBorder="1" applyAlignment="1">
      <alignment horizontal="center" vertical="center"/>
    </xf>
    <xf numFmtId="2" fontId="23" fillId="0" borderId="3" xfId="31" applyNumberFormat="1" applyFont="1" applyFill="1" applyBorder="1" applyAlignment="1">
      <alignment horizontal="right" vertical="center"/>
    </xf>
    <xf numFmtId="0" fontId="7" fillId="0" borderId="0" xfId="31" applyFont="1" applyFill="1" applyAlignment="1">
      <alignment horizontal="center" vertical="center"/>
    </xf>
    <xf numFmtId="0" fontId="7" fillId="0" borderId="3" xfId="10" applyFont="1" applyFill="1" applyBorder="1" applyAlignment="1">
      <alignment horizontal="center" vertical="center"/>
    </xf>
    <xf numFmtId="0" fontId="23" fillId="0" borderId="3" xfId="10" applyFont="1" applyFill="1" applyBorder="1" applyAlignment="1">
      <alignment horizontal="center" vertical="center"/>
    </xf>
    <xf numFmtId="0" fontId="23" fillId="0" borderId="18" xfId="10" applyFont="1" applyFill="1" applyBorder="1" applyAlignment="1">
      <alignment horizontal="center" vertical="center"/>
    </xf>
    <xf numFmtId="0" fontId="7" fillId="0" borderId="0" xfId="10" applyFont="1" applyFill="1" applyAlignment="1">
      <alignment horizontal="center" vertical="center"/>
    </xf>
    <xf numFmtId="0" fontId="7" fillId="0" borderId="3" xfId="9" applyFont="1" applyFill="1" applyBorder="1" applyAlignment="1">
      <alignment horizontal="center" vertical="center"/>
    </xf>
    <xf numFmtId="0" fontId="7" fillId="0" borderId="0" xfId="9" applyFont="1" applyFill="1" applyAlignment="1">
      <alignment horizontal="center" vertical="center"/>
    </xf>
    <xf numFmtId="0" fontId="7" fillId="0" borderId="3" xfId="24" applyFont="1" applyFill="1" applyBorder="1" applyAlignment="1">
      <alignment horizontal="center" vertical="center"/>
    </xf>
    <xf numFmtId="0" fontId="7" fillId="0" borderId="0" xfId="24" applyFont="1" applyFill="1" applyAlignment="1">
      <alignment horizontal="center" vertical="center"/>
    </xf>
    <xf numFmtId="0" fontId="23" fillId="0" borderId="3" xfId="32" applyFont="1" applyFill="1" applyBorder="1" applyAlignment="1">
      <alignment horizontal="center"/>
    </xf>
    <xf numFmtId="0" fontId="5" fillId="0" borderId="0" xfId="32" applyFill="1"/>
    <xf numFmtId="2" fontId="5" fillId="0" borderId="0" xfId="32" applyNumberFormat="1" applyFill="1"/>
    <xf numFmtId="1" fontId="7" fillId="0" borderId="0" xfId="32" applyNumberFormat="1" applyFont="1" applyFill="1" applyBorder="1"/>
    <xf numFmtId="0" fontId="5" fillId="0" borderId="0" xfId="32" applyFill="1" applyAlignment="1"/>
    <xf numFmtId="0" fontId="7" fillId="0" borderId="3" xfId="52" applyFont="1" applyFill="1" applyBorder="1" applyAlignment="1">
      <alignment horizontal="center" vertical="center"/>
    </xf>
    <xf numFmtId="2" fontId="23" fillId="0" borderId="2" xfId="52" applyNumberFormat="1" applyFont="1" applyFill="1" applyBorder="1" applyAlignment="1">
      <alignment horizontal="right" vertical="center"/>
    </xf>
    <xf numFmtId="2" fontId="23" fillId="0" borderId="18" xfId="52" applyNumberFormat="1" applyFont="1" applyFill="1" applyBorder="1" applyAlignment="1">
      <alignment horizontal="right" vertical="center"/>
    </xf>
    <xf numFmtId="2" fontId="23" fillId="0" borderId="2" xfId="0" applyNumberFormat="1" applyFont="1" applyFill="1" applyBorder="1" applyAlignment="1">
      <alignment horizontal="right" vertical="center"/>
    </xf>
    <xf numFmtId="2" fontId="23" fillId="0" borderId="3" xfId="52" applyNumberFormat="1" applyFont="1" applyFill="1" applyBorder="1" applyAlignment="1">
      <alignment horizontal="right" vertical="center"/>
    </xf>
    <xf numFmtId="0" fontId="7" fillId="0" borderId="0" xfId="52" applyFont="1" applyFill="1" applyAlignment="1">
      <alignment horizontal="center" vertical="center"/>
    </xf>
    <xf numFmtId="0" fontId="7" fillId="0" borderId="3" xfId="51" applyFont="1" applyFill="1" applyBorder="1" applyAlignment="1">
      <alignment horizontal="center" vertical="center"/>
    </xf>
    <xf numFmtId="2" fontId="23" fillId="0" borderId="3" xfId="51" applyNumberFormat="1" applyFont="1" applyFill="1" applyBorder="1" applyAlignment="1">
      <alignment horizontal="right" vertical="center"/>
    </xf>
    <xf numFmtId="0" fontId="7" fillId="0" borderId="0" xfId="51" applyFont="1" applyFill="1" applyAlignment="1">
      <alignment horizontal="center" vertical="center"/>
    </xf>
    <xf numFmtId="0" fontId="7" fillId="0" borderId="3" xfId="68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right" vertical="center" wrapText="1"/>
    </xf>
    <xf numFmtId="0" fontId="7" fillId="0" borderId="0" xfId="68" applyFont="1" applyFill="1" applyAlignment="1">
      <alignment horizontal="center" vertical="center"/>
    </xf>
    <xf numFmtId="0" fontId="7" fillId="0" borderId="3" xfId="55" applyFont="1" applyFill="1" applyBorder="1" applyAlignment="1">
      <alignment horizontal="center" vertical="center"/>
    </xf>
    <xf numFmtId="2" fontId="23" fillId="0" borderId="3" xfId="55" applyNumberFormat="1" applyFont="1" applyFill="1" applyBorder="1" applyAlignment="1">
      <alignment horizontal="right" vertical="center"/>
    </xf>
    <xf numFmtId="2" fontId="23" fillId="0" borderId="18" xfId="55" applyNumberFormat="1" applyFont="1" applyFill="1" applyBorder="1" applyAlignment="1">
      <alignment horizontal="right" vertical="center"/>
    </xf>
    <xf numFmtId="0" fontId="7" fillId="0" borderId="0" xfId="55" applyFont="1" applyFill="1" applyAlignment="1">
      <alignment horizontal="center" vertical="center"/>
    </xf>
    <xf numFmtId="0" fontId="7" fillId="0" borderId="3" xfId="62" applyFont="1" applyFill="1" applyBorder="1" applyAlignment="1">
      <alignment horizontal="center" vertical="center"/>
    </xf>
    <xf numFmtId="0" fontId="7" fillId="0" borderId="0" xfId="62" applyFont="1" applyFill="1" applyAlignment="1">
      <alignment horizontal="center" vertical="center"/>
    </xf>
    <xf numFmtId="0" fontId="7" fillId="0" borderId="3" xfId="56" applyFont="1" applyFill="1" applyBorder="1" applyAlignment="1">
      <alignment horizontal="center" vertical="center"/>
    </xf>
    <xf numFmtId="2" fontId="23" fillId="0" borderId="3" xfId="56" applyNumberFormat="1" applyFont="1" applyFill="1" applyBorder="1" applyAlignment="1">
      <alignment horizontal="right" vertical="center"/>
    </xf>
    <xf numFmtId="2" fontId="23" fillId="0" borderId="18" xfId="56" applyNumberFormat="1" applyFont="1" applyFill="1" applyBorder="1" applyAlignment="1">
      <alignment horizontal="right" vertical="center"/>
    </xf>
    <xf numFmtId="0" fontId="7" fillId="0" borderId="0" xfId="56" applyFont="1" applyFill="1" applyAlignment="1">
      <alignment horizontal="center" vertical="center"/>
    </xf>
    <xf numFmtId="0" fontId="7" fillId="0" borderId="3" xfId="60" applyFont="1" applyFill="1" applyBorder="1" applyAlignment="1">
      <alignment horizontal="center" vertical="center"/>
    </xf>
    <xf numFmtId="0" fontId="7" fillId="0" borderId="0" xfId="60" applyFont="1" applyFill="1" applyAlignment="1">
      <alignment horizontal="center" vertical="center"/>
    </xf>
    <xf numFmtId="0" fontId="7" fillId="0" borderId="3" xfId="64" applyFont="1" applyFill="1" applyBorder="1" applyAlignment="1">
      <alignment horizontal="center" vertical="center"/>
    </xf>
    <xf numFmtId="0" fontId="7" fillId="0" borderId="0" xfId="64" applyFont="1" applyFill="1" applyAlignment="1">
      <alignment horizontal="center" vertical="center"/>
    </xf>
    <xf numFmtId="0" fontId="7" fillId="0" borderId="3" xfId="23" applyFont="1" applyFill="1" applyBorder="1" applyAlignment="1">
      <alignment horizontal="center" vertical="center"/>
    </xf>
    <xf numFmtId="2" fontId="23" fillId="0" borderId="3" xfId="23" applyNumberFormat="1" applyFont="1" applyFill="1" applyBorder="1" applyAlignment="1">
      <alignment horizontal="right" vertical="center"/>
    </xf>
    <xf numFmtId="0" fontId="7" fillId="0" borderId="0" xfId="23" applyFont="1" applyFill="1" applyAlignment="1">
      <alignment horizontal="center" vertical="center"/>
    </xf>
    <xf numFmtId="0" fontId="7" fillId="0" borderId="3" xfId="21" applyFont="1" applyFill="1" applyBorder="1" applyAlignment="1">
      <alignment horizontal="center" vertical="center"/>
    </xf>
    <xf numFmtId="0" fontId="7" fillId="0" borderId="0" xfId="21" applyFont="1" applyFill="1" applyAlignment="1">
      <alignment horizontal="center" vertical="center"/>
    </xf>
    <xf numFmtId="0" fontId="7" fillId="0" borderId="3" xfId="65" applyFont="1" applyFill="1" applyBorder="1" applyAlignment="1">
      <alignment horizontal="center" vertical="center"/>
    </xf>
    <xf numFmtId="2" fontId="23" fillId="0" borderId="3" xfId="65" applyNumberFormat="1" applyFont="1" applyFill="1" applyBorder="1" applyAlignment="1">
      <alignment horizontal="right" vertical="center"/>
    </xf>
    <xf numFmtId="0" fontId="7" fillId="0" borderId="0" xfId="65" applyFont="1" applyFill="1" applyAlignment="1">
      <alignment horizontal="center" vertical="center"/>
    </xf>
    <xf numFmtId="0" fontId="7" fillId="0" borderId="3" xfId="63" applyFont="1" applyFill="1" applyBorder="1" applyAlignment="1">
      <alignment horizontal="center" vertical="center"/>
    </xf>
    <xf numFmtId="0" fontId="7" fillId="0" borderId="0" xfId="63" applyFont="1" applyFill="1" applyAlignment="1">
      <alignment horizontal="center" vertical="center"/>
    </xf>
    <xf numFmtId="0" fontId="7" fillId="0" borderId="3" xfId="41" applyFont="1" applyFill="1" applyBorder="1" applyAlignment="1">
      <alignment horizontal="center" vertical="center"/>
    </xf>
    <xf numFmtId="2" fontId="23" fillId="0" borderId="3" xfId="41" applyNumberFormat="1" applyFont="1" applyFill="1" applyBorder="1" applyAlignment="1">
      <alignment horizontal="right" vertical="center"/>
    </xf>
    <xf numFmtId="0" fontId="7" fillId="0" borderId="0" xfId="41" applyFont="1" applyFill="1" applyAlignment="1">
      <alignment horizontal="center" vertical="center"/>
    </xf>
    <xf numFmtId="0" fontId="7" fillId="0" borderId="3" xfId="58" applyFont="1" applyFill="1" applyBorder="1" applyAlignment="1">
      <alignment horizontal="center" vertical="center"/>
    </xf>
    <xf numFmtId="0" fontId="7" fillId="0" borderId="0" xfId="58" applyFont="1" applyFill="1" applyAlignment="1">
      <alignment horizontal="center" vertical="center"/>
    </xf>
    <xf numFmtId="0" fontId="7" fillId="0" borderId="3" xfId="35" applyFont="1" applyFill="1" applyBorder="1" applyAlignment="1">
      <alignment horizontal="center" vertical="center"/>
    </xf>
    <xf numFmtId="0" fontId="7" fillId="0" borderId="0" xfId="35" applyFont="1" applyFill="1" applyAlignment="1">
      <alignment horizontal="center" vertical="center"/>
    </xf>
    <xf numFmtId="0" fontId="7" fillId="0" borderId="3" xfId="54" applyFont="1" applyFill="1" applyBorder="1" applyAlignment="1">
      <alignment horizontal="center" vertical="center"/>
    </xf>
    <xf numFmtId="0" fontId="7" fillId="0" borderId="0" xfId="54" applyFont="1" applyFill="1" applyAlignment="1">
      <alignment horizontal="center" vertical="center"/>
    </xf>
    <xf numFmtId="0" fontId="7" fillId="0" borderId="3" xfId="50" applyFont="1" applyFill="1" applyBorder="1" applyAlignment="1">
      <alignment horizontal="center" vertical="center"/>
    </xf>
    <xf numFmtId="0" fontId="7" fillId="0" borderId="0" xfId="50" applyFont="1" applyFill="1" applyAlignment="1">
      <alignment horizontal="center" vertical="center"/>
    </xf>
    <xf numFmtId="0" fontId="7" fillId="0" borderId="3" xfId="48" applyFont="1" applyFill="1" applyBorder="1" applyAlignment="1">
      <alignment horizontal="center" vertical="center"/>
    </xf>
    <xf numFmtId="2" fontId="23" fillId="0" borderId="3" xfId="48" applyNumberFormat="1" applyFont="1" applyFill="1" applyBorder="1" applyAlignment="1">
      <alignment horizontal="right" vertical="center"/>
    </xf>
    <xf numFmtId="0" fontId="7" fillId="0" borderId="0" xfId="48" applyFont="1" applyFill="1" applyAlignment="1">
      <alignment horizontal="center" vertical="center"/>
    </xf>
    <xf numFmtId="0" fontId="7" fillId="0" borderId="3" xfId="39" applyFont="1" applyFill="1" applyBorder="1" applyAlignment="1">
      <alignment horizontal="center" vertical="center"/>
    </xf>
    <xf numFmtId="0" fontId="7" fillId="0" borderId="0" xfId="39" applyFont="1" applyFill="1" applyAlignment="1">
      <alignment horizontal="center" vertical="center"/>
    </xf>
    <xf numFmtId="0" fontId="7" fillId="0" borderId="3" xfId="34" applyFont="1" applyFill="1" applyBorder="1" applyAlignment="1">
      <alignment horizontal="center" vertical="center"/>
    </xf>
    <xf numFmtId="0" fontId="7" fillId="0" borderId="0" xfId="34" applyFont="1" applyFill="1" applyAlignment="1">
      <alignment horizontal="center" vertical="center"/>
    </xf>
    <xf numFmtId="0" fontId="7" fillId="0" borderId="3" xfId="29" applyFont="1" applyFill="1" applyBorder="1" applyAlignment="1">
      <alignment horizontal="center" vertical="center"/>
    </xf>
    <xf numFmtId="0" fontId="7" fillId="0" borderId="0" xfId="29" applyFont="1" applyFill="1" applyAlignment="1">
      <alignment horizontal="center" vertical="center"/>
    </xf>
    <xf numFmtId="0" fontId="7" fillId="0" borderId="3" xfId="28" applyFont="1" applyFill="1" applyBorder="1" applyAlignment="1">
      <alignment horizontal="center" vertical="center"/>
    </xf>
    <xf numFmtId="2" fontId="23" fillId="0" borderId="3" xfId="28" applyNumberFormat="1" applyFont="1" applyFill="1" applyBorder="1" applyAlignment="1">
      <alignment horizontal="right" vertical="center"/>
    </xf>
    <xf numFmtId="0" fontId="7" fillId="0" borderId="0" xfId="28" applyFont="1" applyFill="1" applyAlignment="1">
      <alignment horizontal="center" vertical="center"/>
    </xf>
    <xf numFmtId="0" fontId="7" fillId="0" borderId="3" xfId="37" applyFont="1" applyFill="1" applyBorder="1" applyAlignment="1">
      <alignment horizontal="center" vertical="center"/>
    </xf>
    <xf numFmtId="2" fontId="23" fillId="0" borderId="3" xfId="37" applyNumberFormat="1" applyFont="1" applyFill="1" applyBorder="1" applyAlignment="1">
      <alignment horizontal="right" vertical="center"/>
    </xf>
    <xf numFmtId="0" fontId="7" fillId="0" borderId="0" xfId="37" applyFont="1" applyFill="1" applyAlignment="1">
      <alignment horizontal="center" vertical="center"/>
    </xf>
    <xf numFmtId="0" fontId="7" fillId="0" borderId="3" xfId="30" applyFont="1" applyFill="1" applyBorder="1" applyAlignment="1">
      <alignment horizontal="center" vertical="center"/>
    </xf>
    <xf numFmtId="2" fontId="23" fillId="0" borderId="3" xfId="30" applyNumberFormat="1" applyFont="1" applyFill="1" applyBorder="1" applyAlignment="1">
      <alignment horizontal="right" vertical="center"/>
    </xf>
    <xf numFmtId="0" fontId="7" fillId="0" borderId="0" xfId="30" applyFont="1" applyFill="1" applyAlignment="1">
      <alignment horizontal="center" vertical="center"/>
    </xf>
    <xf numFmtId="0" fontId="7" fillId="0" borderId="3" xfId="38" applyFont="1" applyFill="1" applyBorder="1" applyAlignment="1">
      <alignment horizontal="center" vertical="center"/>
    </xf>
    <xf numFmtId="0" fontId="7" fillId="0" borderId="0" xfId="38" applyFont="1" applyFill="1" applyAlignment="1">
      <alignment horizontal="center" vertical="center"/>
    </xf>
    <xf numFmtId="0" fontId="7" fillId="0" borderId="3" xfId="47" applyFont="1" applyFill="1" applyBorder="1" applyAlignment="1">
      <alignment horizontal="center" vertical="center"/>
    </xf>
    <xf numFmtId="0" fontId="7" fillId="0" borderId="0" xfId="47" applyFont="1" applyFill="1" applyAlignment="1">
      <alignment horizontal="center" vertical="center"/>
    </xf>
    <xf numFmtId="0" fontId="7" fillId="0" borderId="3" xfId="61" applyFont="1" applyFill="1" applyBorder="1" applyAlignment="1">
      <alignment horizontal="center" vertical="center"/>
    </xf>
    <xf numFmtId="0" fontId="7" fillId="0" borderId="0" xfId="61" applyFont="1" applyFill="1" applyAlignment="1">
      <alignment horizontal="center" vertical="center"/>
    </xf>
    <xf numFmtId="0" fontId="7" fillId="0" borderId="3" xfId="45" applyFont="1" applyFill="1" applyBorder="1" applyAlignment="1">
      <alignment horizontal="center" vertical="center"/>
    </xf>
    <xf numFmtId="0" fontId="7" fillId="0" borderId="0" xfId="45" applyFont="1" applyFill="1" applyAlignment="1">
      <alignment horizontal="center" vertical="center"/>
    </xf>
    <xf numFmtId="0" fontId="7" fillId="0" borderId="3" xfId="57" applyFont="1" applyFill="1" applyBorder="1" applyAlignment="1">
      <alignment horizontal="center" vertical="center"/>
    </xf>
    <xf numFmtId="0" fontId="7" fillId="0" borderId="0" xfId="57" applyFont="1" applyFill="1" applyAlignment="1">
      <alignment horizontal="center" vertical="center"/>
    </xf>
    <xf numFmtId="0" fontId="7" fillId="0" borderId="3" xfId="42" applyFont="1" applyFill="1" applyBorder="1" applyAlignment="1">
      <alignment horizontal="center" vertical="center"/>
    </xf>
    <xf numFmtId="0" fontId="7" fillId="0" borderId="0" xfId="42" applyFont="1" applyFill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0" fontId="7" fillId="0" borderId="3" xfId="67" applyFont="1" applyFill="1" applyBorder="1" applyAlignment="1">
      <alignment horizontal="center" vertical="center"/>
    </xf>
    <xf numFmtId="0" fontId="7" fillId="0" borderId="0" xfId="67" applyFont="1" applyFill="1" applyAlignment="1">
      <alignment horizontal="center" vertical="center"/>
    </xf>
    <xf numFmtId="0" fontId="7" fillId="0" borderId="3" xfId="36" applyFont="1" applyFill="1" applyBorder="1" applyAlignment="1">
      <alignment horizontal="center" vertical="center"/>
    </xf>
    <xf numFmtId="0" fontId="7" fillId="0" borderId="0" xfId="36" applyFont="1" applyFill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7" fillId="0" borderId="0" xfId="49" applyFont="1" applyFill="1" applyAlignment="1">
      <alignment horizontal="center" vertical="center"/>
    </xf>
    <xf numFmtId="0" fontId="7" fillId="0" borderId="3" xfId="22" applyFont="1" applyFill="1" applyBorder="1" applyAlignment="1">
      <alignment horizontal="center" vertical="center"/>
    </xf>
    <xf numFmtId="0" fontId="7" fillId="0" borderId="0" xfId="22" applyFont="1" applyFill="1" applyAlignment="1">
      <alignment horizontal="center" vertical="center"/>
    </xf>
    <xf numFmtId="0" fontId="7" fillId="0" borderId="3" xfId="40" applyFont="1" applyFill="1" applyBorder="1" applyAlignment="1">
      <alignment horizontal="center" vertical="center"/>
    </xf>
    <xf numFmtId="2" fontId="23" fillId="0" borderId="3" xfId="0" applyNumberFormat="1" applyFont="1" applyFill="1" applyBorder="1" applyAlignment="1" applyProtection="1">
      <alignment horizontal="right"/>
      <protection locked="0"/>
    </xf>
    <xf numFmtId="2" fontId="23" fillId="0" borderId="3" xfId="40" applyNumberFormat="1" applyFont="1" applyFill="1" applyBorder="1" applyAlignment="1">
      <alignment horizontal="right" vertical="center"/>
    </xf>
    <xf numFmtId="2" fontId="23" fillId="0" borderId="2" xfId="0" applyNumberFormat="1" applyFont="1" applyFill="1" applyBorder="1" applyAlignment="1" applyProtection="1">
      <alignment horizontal="right"/>
      <protection locked="0"/>
    </xf>
    <xf numFmtId="0" fontId="7" fillId="0" borderId="0" xfId="40" applyFont="1" applyFill="1" applyAlignment="1">
      <alignment horizontal="center" vertical="center"/>
    </xf>
    <xf numFmtId="0" fontId="7" fillId="0" borderId="3" xfId="66" applyFont="1" applyFill="1" applyBorder="1" applyAlignment="1">
      <alignment horizontal="center" vertical="center"/>
    </xf>
    <xf numFmtId="2" fontId="23" fillId="0" borderId="3" xfId="66" applyNumberFormat="1" applyFont="1" applyFill="1" applyBorder="1" applyAlignment="1">
      <alignment horizontal="right" vertical="center"/>
    </xf>
    <xf numFmtId="0" fontId="7" fillId="0" borderId="0" xfId="66" applyFont="1" applyFill="1" applyAlignment="1">
      <alignment horizontal="center" vertical="center"/>
    </xf>
    <xf numFmtId="0" fontId="7" fillId="0" borderId="3" xfId="46" applyFont="1" applyFill="1" applyBorder="1" applyAlignment="1">
      <alignment horizontal="center" vertical="center"/>
    </xf>
    <xf numFmtId="2" fontId="23" fillId="0" borderId="3" xfId="46" applyNumberFormat="1" applyFont="1" applyFill="1" applyBorder="1" applyAlignment="1">
      <alignment horizontal="right" vertical="center"/>
    </xf>
    <xf numFmtId="2" fontId="23" fillId="0" borderId="18" xfId="46" applyNumberFormat="1" applyFont="1" applyFill="1" applyBorder="1" applyAlignment="1">
      <alignment horizontal="right" vertical="center"/>
    </xf>
    <xf numFmtId="0" fontId="7" fillId="0" borderId="0" xfId="46" applyFont="1" applyFill="1" applyAlignment="1">
      <alignment horizontal="center" vertical="center"/>
    </xf>
    <xf numFmtId="0" fontId="7" fillId="0" borderId="3" xfId="59" applyFont="1" applyFill="1" applyBorder="1" applyAlignment="1">
      <alignment horizontal="center" vertical="center"/>
    </xf>
    <xf numFmtId="2" fontId="23" fillId="0" borderId="3" xfId="59" applyNumberFormat="1" applyFont="1" applyFill="1" applyBorder="1" applyAlignment="1">
      <alignment horizontal="right" vertical="center"/>
    </xf>
    <xf numFmtId="0" fontId="7" fillId="0" borderId="0" xfId="59" applyFont="1" applyFill="1" applyAlignment="1">
      <alignment horizontal="center" vertical="center"/>
    </xf>
    <xf numFmtId="0" fontId="7" fillId="0" borderId="3" xfId="43" applyFont="1" applyFill="1" applyBorder="1" applyAlignment="1">
      <alignment horizontal="center" vertical="center"/>
    </xf>
    <xf numFmtId="2" fontId="23" fillId="0" borderId="3" xfId="43" applyNumberFormat="1" applyFont="1" applyFill="1" applyBorder="1" applyAlignment="1">
      <alignment horizontal="right" vertical="center"/>
    </xf>
    <xf numFmtId="0" fontId="7" fillId="0" borderId="0" xfId="43" applyFont="1" applyFill="1" applyAlignment="1">
      <alignment horizontal="center" vertical="center"/>
    </xf>
    <xf numFmtId="0" fontId="7" fillId="0" borderId="3" xfId="69" applyFont="1" applyFill="1" applyBorder="1" applyAlignment="1">
      <alignment horizontal="center" vertical="center"/>
    </xf>
    <xf numFmtId="2" fontId="23" fillId="0" borderId="3" xfId="69" applyNumberFormat="1" applyFont="1" applyFill="1" applyBorder="1" applyAlignment="1">
      <alignment horizontal="right" vertical="center"/>
    </xf>
    <xf numFmtId="0" fontId="7" fillId="0" borderId="0" xfId="69" applyFont="1" applyFill="1" applyAlignment="1">
      <alignment horizontal="center" vertical="center"/>
    </xf>
    <xf numFmtId="0" fontId="7" fillId="0" borderId="3" xfId="44" applyFont="1" applyFill="1" applyBorder="1" applyAlignment="1">
      <alignment horizontal="center" vertical="center"/>
    </xf>
    <xf numFmtId="0" fontId="7" fillId="0" borderId="0" xfId="44" applyFont="1" applyFill="1" applyAlignment="1">
      <alignment horizontal="center" vertical="center"/>
    </xf>
    <xf numFmtId="0" fontId="7" fillId="0" borderId="3" xfId="53" applyFont="1" applyFill="1" applyBorder="1" applyAlignment="1">
      <alignment horizontal="center" vertical="center"/>
    </xf>
    <xf numFmtId="2" fontId="23" fillId="0" borderId="3" xfId="53" applyNumberFormat="1" applyFont="1" applyFill="1" applyBorder="1" applyAlignment="1">
      <alignment horizontal="right" vertical="center"/>
    </xf>
    <xf numFmtId="0" fontId="7" fillId="0" borderId="0" xfId="53" applyFont="1" applyFill="1" applyAlignment="1">
      <alignment horizontal="center" vertical="center"/>
    </xf>
    <xf numFmtId="0" fontId="47" fillId="0" borderId="0" xfId="0" applyNumberFormat="1" applyFont="1" applyAlignment="1"/>
    <xf numFmtId="0" fontId="13" fillId="0" borderId="0" xfId="52" applyFont="1" applyAlignment="1">
      <alignment horizontal="center"/>
    </xf>
    <xf numFmtId="0" fontId="7" fillId="0" borderId="16" xfId="52" applyFont="1" applyBorder="1"/>
    <xf numFmtId="0" fontId="49" fillId="0" borderId="0" xfId="1" applyFont="1" applyBorder="1" applyAlignment="1" applyProtection="1"/>
    <xf numFmtId="0" fontId="7" fillId="0" borderId="1" xfId="11" applyFont="1" applyBorder="1" applyAlignment="1">
      <alignment horizontal="center"/>
    </xf>
    <xf numFmtId="0" fontId="7" fillId="0" borderId="2" xfId="11" applyFont="1" applyBorder="1" applyAlignment="1">
      <alignment horizontal="center"/>
    </xf>
    <xf numFmtId="0" fontId="7" fillId="0" borderId="0" xfId="11" applyFont="1" applyAlignment="1">
      <alignment horizontal="center"/>
    </xf>
    <xf numFmtId="0" fontId="12" fillId="0" borderId="0" xfId="32" applyFont="1" applyAlignment="1">
      <alignment horizontal="center"/>
    </xf>
    <xf numFmtId="0" fontId="16" fillId="0" borderId="16" xfId="11" applyFont="1" applyBorder="1"/>
    <xf numFmtId="0" fontId="10" fillId="0" borderId="0" xfId="11" applyFont="1" applyAlignment="1"/>
    <xf numFmtId="0" fontId="12" fillId="0" borderId="16" xfId="11" applyFont="1" applyBorder="1" applyAlignment="1"/>
    <xf numFmtId="167" fontId="12" fillId="0" borderId="3" xfId="71" applyNumberFormat="1" applyFont="1" applyBorder="1" applyAlignment="1">
      <alignment horizontal="right" vertical="top" wrapText="1"/>
    </xf>
    <xf numFmtId="167" fontId="23" fillId="0" borderId="3" xfId="11" applyNumberFormat="1" applyFont="1" applyBorder="1" applyAlignment="1">
      <alignment horizontal="center" vertical="center"/>
    </xf>
    <xf numFmtId="167" fontId="23" fillId="0" borderId="3" xfId="11" applyNumberFormat="1" applyFont="1" applyBorder="1" applyAlignment="1">
      <alignment vertical="center"/>
    </xf>
    <xf numFmtId="167" fontId="12" fillId="0" borderId="2" xfId="71" applyNumberFormat="1" applyFont="1" applyBorder="1" applyAlignment="1">
      <alignment horizontal="right" vertical="top" wrapText="1"/>
    </xf>
    <xf numFmtId="167" fontId="23" fillId="0" borderId="3" xfId="11" applyNumberFormat="1" applyFont="1" applyBorder="1" applyAlignment="1">
      <alignment horizontal="right" vertical="center"/>
    </xf>
    <xf numFmtId="167" fontId="7" fillId="0" borderId="0" xfId="11" applyNumberFormat="1" applyFont="1" applyAlignment="1">
      <alignment horizontal="center" vertical="center"/>
    </xf>
    <xf numFmtId="2" fontId="7" fillId="0" borderId="0" xfId="71" applyNumberFormat="1" applyFont="1" applyBorder="1" applyAlignment="1">
      <alignment horizontal="center"/>
    </xf>
    <xf numFmtId="0" fontId="23" fillId="0" borderId="3" xfId="11" applyFont="1" applyBorder="1" applyAlignment="1">
      <alignment horizontal="center" vertical="center"/>
    </xf>
    <xf numFmtId="165" fontId="23" fillId="0" borderId="3" xfId="11" applyNumberFormat="1" applyFont="1" applyBorder="1" applyAlignment="1">
      <alignment horizontal="center" vertical="center"/>
    </xf>
    <xf numFmtId="2" fontId="23" fillId="0" borderId="3" xfId="11" applyNumberFormat="1" applyFont="1" applyBorder="1" applyAlignment="1">
      <alignment horizontal="center" vertical="center"/>
    </xf>
    <xf numFmtId="2" fontId="22" fillId="0" borderId="4" xfId="11" applyNumberFormat="1" applyFont="1" applyBorder="1" applyAlignment="1">
      <alignment horizontal="center" vertical="center"/>
    </xf>
    <xf numFmtId="0" fontId="34" fillId="0" borderId="0" xfId="71" applyFont="1" applyBorder="1" applyAlignment="1">
      <alignment wrapText="1"/>
    </xf>
    <xf numFmtId="2" fontId="22" fillId="0" borderId="3" xfId="11" applyNumberFormat="1" applyFont="1" applyBorder="1" applyAlignment="1">
      <alignment horizontal="right" vertical="center"/>
    </xf>
    <xf numFmtId="2" fontId="22" fillId="0" borderId="3" xfId="11" applyNumberFormat="1" applyFont="1" applyBorder="1" applyAlignment="1">
      <alignment horizontal="center" vertical="center"/>
    </xf>
    <xf numFmtId="0" fontId="35" fillId="0" borderId="0" xfId="71"/>
    <xf numFmtId="2" fontId="23" fillId="0" borderId="4" xfId="11" applyNumberFormat="1" applyFont="1" applyBorder="1" applyAlignment="1">
      <alignment horizontal="center" vertical="center"/>
    </xf>
    <xf numFmtId="0" fontId="35" fillId="0" borderId="0" xfId="71" applyAlignment="1"/>
    <xf numFmtId="0" fontId="10" fillId="0" borderId="17" xfId="71" applyFont="1" applyBorder="1" applyAlignment="1">
      <alignment horizontal="center" wrapText="1"/>
    </xf>
    <xf numFmtId="167" fontId="23" fillId="0" borderId="3" xfId="32" applyNumberFormat="1" applyFont="1" applyBorder="1" applyAlignment="1">
      <alignment horizontal="center"/>
    </xf>
    <xf numFmtId="167" fontId="22" fillId="0" borderId="3" xfId="32" applyNumberFormat="1" applyFont="1" applyBorder="1" applyAlignment="1">
      <alignment horizontal="center"/>
    </xf>
    <xf numFmtId="167" fontId="26" fillId="0" borderId="3" xfId="32" applyNumberFormat="1" applyFont="1" applyBorder="1" applyAlignment="1">
      <alignment horizontal="center"/>
    </xf>
    <xf numFmtId="167" fontId="27" fillId="0" borderId="3" xfId="32" applyNumberFormat="1" applyFont="1" applyBorder="1" applyAlignment="1">
      <alignment horizontal="center"/>
    </xf>
    <xf numFmtId="0" fontId="51" fillId="0" borderId="3" xfId="32" applyFont="1" applyBorder="1" applyAlignment="1">
      <alignment horizontal="center"/>
    </xf>
    <xf numFmtId="0" fontId="23" fillId="0" borderId="3" xfId="32" applyNumberFormat="1" applyFont="1" applyBorder="1" applyAlignment="1">
      <alignment horizontal="center"/>
    </xf>
    <xf numFmtId="0" fontId="12" fillId="0" borderId="0" xfId="32" applyFont="1" applyAlignment="1">
      <alignment horizontal="center"/>
    </xf>
    <xf numFmtId="0" fontId="10" fillId="0" borderId="0" xfId="20" applyFont="1" applyBorder="1" applyAlignment="1">
      <alignment horizontal="center"/>
    </xf>
    <xf numFmtId="3" fontId="22" fillId="0" borderId="3" xfId="32" applyNumberFormat="1" applyFont="1" applyBorder="1" applyAlignment="1">
      <alignment horizontal="center"/>
    </xf>
    <xf numFmtId="3" fontId="22" fillId="0" borderId="0" xfId="32" applyNumberFormat="1" applyFont="1" applyAlignment="1">
      <alignment horizontal="center"/>
    </xf>
    <xf numFmtId="0" fontId="10" fillId="0" borderId="0" xfId="20" applyFont="1" applyBorder="1" applyAlignment="1">
      <alignment horizontal="center"/>
    </xf>
    <xf numFmtId="2" fontId="5" fillId="0" borderId="0" xfId="20" applyNumberFormat="1"/>
    <xf numFmtId="0" fontId="7" fillId="0" borderId="0" xfId="11" applyFont="1" applyAlignment="1">
      <alignment horizontal="center"/>
    </xf>
    <xf numFmtId="0" fontId="7" fillId="0" borderId="1" xfId="11" applyFont="1" applyBorder="1" applyAlignment="1">
      <alignment horizontal="center"/>
    </xf>
    <xf numFmtId="0" fontId="7" fillId="0" borderId="2" xfId="11" applyFont="1" applyBorder="1" applyAlignment="1">
      <alignment horizontal="center"/>
    </xf>
    <xf numFmtId="0" fontId="0" fillId="0" borderId="0" xfId="0" applyAlignment="1"/>
    <xf numFmtId="0" fontId="12" fillId="0" borderId="0" xfId="32" applyFont="1" applyAlignment="1">
      <alignment horizontal="center"/>
    </xf>
    <xf numFmtId="0" fontId="12" fillId="0" borderId="16" xfId="11" applyFont="1" applyBorder="1" applyAlignment="1">
      <alignment horizontal="center"/>
    </xf>
    <xf numFmtId="2" fontId="23" fillId="0" borderId="3" xfId="71" applyNumberFormat="1" applyFont="1" applyBorder="1" applyAlignment="1">
      <alignment horizontal="right" vertical="center"/>
    </xf>
    <xf numFmtId="2" fontId="23" fillId="0" borderId="0" xfId="11" applyNumberFormat="1" applyFont="1" applyAlignment="1">
      <alignment horizontal="right" vertical="center"/>
    </xf>
    <xf numFmtId="2" fontId="23" fillId="0" borderId="3" xfId="71" applyNumberFormat="1" applyFont="1" applyBorder="1" applyAlignment="1">
      <alignment horizontal="right" vertical="center" wrapText="1"/>
    </xf>
    <xf numFmtId="2" fontId="53" fillId="0" borderId="3" xfId="72" applyNumberFormat="1" applyFont="1" applyBorder="1" applyAlignment="1">
      <alignment horizontal="right" vertical="center"/>
    </xf>
    <xf numFmtId="2" fontId="23" fillId="0" borderId="2" xfId="71" applyNumberFormat="1" applyFont="1" applyBorder="1" applyAlignment="1">
      <alignment horizontal="right" vertical="center" wrapText="1"/>
    </xf>
    <xf numFmtId="0" fontId="17" fillId="0" borderId="3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2" fontId="23" fillId="3" borderId="3" xfId="0" applyNumberFormat="1" applyFont="1" applyFill="1" applyBorder="1" applyAlignment="1">
      <alignment horizontal="right"/>
    </xf>
    <xf numFmtId="2" fontId="23" fillId="3" borderId="3" xfId="53" applyNumberFormat="1" applyFont="1" applyFill="1" applyBorder="1" applyAlignment="1">
      <alignment horizontal="right" vertical="center"/>
    </xf>
    <xf numFmtId="2" fontId="23" fillId="3" borderId="3" xfId="44" applyNumberFormat="1" applyFont="1" applyFill="1" applyBorder="1" applyAlignment="1">
      <alignment horizontal="right" vertical="center"/>
    </xf>
    <xf numFmtId="166" fontId="23" fillId="0" borderId="4" xfId="53" applyNumberFormat="1" applyFont="1" applyBorder="1" applyAlignment="1">
      <alignment horizontal="right" vertical="center"/>
    </xf>
    <xf numFmtId="2" fontId="23" fillId="3" borderId="3" xfId="53" applyNumberFormat="1" applyFont="1" applyFill="1" applyBorder="1" applyAlignment="1">
      <alignment horizontal="right"/>
    </xf>
    <xf numFmtId="2" fontId="23" fillId="3" borderId="3" xfId="0" applyNumberFormat="1" applyFont="1" applyFill="1" applyBorder="1" applyAlignment="1" applyProtection="1">
      <alignment horizontal="right"/>
    </xf>
    <xf numFmtId="166" fontId="23" fillId="0" borderId="4" xfId="44" applyNumberFormat="1" applyFont="1" applyBorder="1" applyAlignment="1">
      <alignment horizontal="right" vertical="center"/>
    </xf>
    <xf numFmtId="2" fontId="23" fillId="3" borderId="3" xfId="30" applyNumberFormat="1" applyFont="1" applyFill="1" applyBorder="1" applyAlignment="1">
      <alignment horizontal="right" vertical="center"/>
    </xf>
    <xf numFmtId="166" fontId="23" fillId="0" borderId="4" xfId="30" applyNumberFormat="1" applyFont="1" applyBorder="1" applyAlignment="1">
      <alignment horizontal="right" vertical="center"/>
    </xf>
    <xf numFmtId="2" fontId="23" fillId="3" borderId="3" xfId="69" applyNumberFormat="1" applyFont="1" applyFill="1" applyBorder="1" applyAlignment="1">
      <alignment horizontal="right" vertical="center"/>
    </xf>
    <xf numFmtId="2" fontId="23" fillId="3" borderId="3" xfId="0" applyNumberFormat="1" applyFont="1" applyFill="1" applyBorder="1" applyAlignment="1" applyProtection="1">
      <alignment horizontal="right"/>
      <protection locked="0"/>
    </xf>
    <xf numFmtId="166" fontId="23" fillId="0" borderId="4" xfId="69" applyNumberFormat="1" applyFont="1" applyBorder="1" applyAlignment="1">
      <alignment horizontal="right" vertical="center"/>
    </xf>
    <xf numFmtId="2" fontId="23" fillId="3" borderId="3" xfId="22" applyNumberFormat="1" applyFont="1" applyFill="1" applyBorder="1" applyAlignment="1">
      <alignment horizontal="right" vertical="center"/>
    </xf>
    <xf numFmtId="166" fontId="23" fillId="0" borderId="4" xfId="22" applyNumberFormat="1" applyFont="1" applyBorder="1" applyAlignment="1">
      <alignment horizontal="right" vertical="center"/>
    </xf>
    <xf numFmtId="2" fontId="23" fillId="3" borderId="3" xfId="49" applyNumberFormat="1" applyFont="1" applyFill="1" applyBorder="1" applyAlignment="1">
      <alignment horizontal="right" vertical="center"/>
    </xf>
    <xf numFmtId="2" fontId="23" fillId="3" borderId="3" xfId="0" applyNumberFormat="1" applyFont="1" applyFill="1" applyBorder="1" applyAlignment="1">
      <alignment horizontal="right" vertical="center"/>
    </xf>
    <xf numFmtId="166" fontId="23" fillId="0" borderId="4" xfId="49" applyNumberFormat="1" applyFont="1" applyBorder="1" applyAlignment="1">
      <alignment horizontal="right" vertical="center"/>
    </xf>
    <xf numFmtId="0" fontId="40" fillId="3" borderId="3" xfId="0" applyFont="1" applyFill="1" applyBorder="1"/>
    <xf numFmtId="2" fontId="7" fillId="3" borderId="3" xfId="49" applyNumberFormat="1" applyFont="1" applyFill="1" applyBorder="1" applyAlignment="1">
      <alignment horizontal="right" vertical="center"/>
    </xf>
    <xf numFmtId="2" fontId="7" fillId="3" borderId="3" xfId="0" applyNumberFormat="1" applyFont="1" applyFill="1" applyBorder="1" applyAlignment="1">
      <alignment horizontal="right" vertical="center"/>
    </xf>
    <xf numFmtId="2" fontId="7" fillId="3" borderId="3" xfId="0" applyNumberFormat="1" applyFont="1" applyFill="1" applyBorder="1" applyAlignment="1">
      <alignment horizontal="right"/>
    </xf>
    <xf numFmtId="2" fontId="7" fillId="3" borderId="3" xfId="22" applyNumberFormat="1" applyFont="1" applyFill="1" applyBorder="1" applyAlignment="1">
      <alignment horizontal="right" vertical="center"/>
    </xf>
    <xf numFmtId="2" fontId="40" fillId="3" borderId="3" xfId="69" applyNumberFormat="1" applyFont="1" applyFill="1" applyBorder="1" applyAlignment="1">
      <alignment horizontal="right" vertical="center"/>
    </xf>
    <xf numFmtId="2" fontId="40" fillId="3" borderId="3" xfId="0" applyNumberFormat="1" applyFont="1" applyFill="1" applyBorder="1" applyAlignment="1" applyProtection="1">
      <alignment horizontal="right"/>
      <protection locked="0"/>
    </xf>
    <xf numFmtId="166" fontId="16" fillId="0" borderId="4" xfId="69" applyNumberFormat="1" applyFont="1" applyBorder="1" applyAlignment="1">
      <alignment horizontal="right" vertical="center"/>
    </xf>
    <xf numFmtId="166" fontId="40" fillId="0" borderId="4" xfId="69" applyNumberFormat="1" applyFont="1" applyBorder="1" applyAlignment="1">
      <alignment horizontal="right" vertical="center"/>
    </xf>
    <xf numFmtId="2" fontId="7" fillId="3" borderId="3" xfId="30" applyNumberFormat="1" applyFont="1" applyFill="1" applyBorder="1" applyAlignment="1">
      <alignment horizontal="right" vertical="center"/>
    </xf>
    <xf numFmtId="166" fontId="13" fillId="0" borderId="4" xfId="30" applyNumberFormat="1" applyFont="1" applyBorder="1" applyAlignment="1">
      <alignment horizontal="right" vertical="center"/>
    </xf>
    <xf numFmtId="166" fontId="7" fillId="0" borderId="4" xfId="30" applyNumberFormat="1" applyFont="1" applyBorder="1" applyAlignment="1">
      <alignment horizontal="right" vertical="center"/>
    </xf>
    <xf numFmtId="2" fontId="7" fillId="3" borderId="3" xfId="44" applyNumberFormat="1" applyFont="1" applyFill="1" applyBorder="1" applyAlignment="1">
      <alignment horizontal="right" vertical="center"/>
    </xf>
    <xf numFmtId="2" fontId="7" fillId="3" borderId="3" xfId="0" applyNumberFormat="1" applyFont="1" applyFill="1" applyBorder="1" applyAlignment="1" applyProtection="1">
      <alignment horizontal="right"/>
    </xf>
    <xf numFmtId="166" fontId="13" fillId="0" borderId="4" xfId="44" applyNumberFormat="1" applyFont="1" applyBorder="1" applyAlignment="1">
      <alignment horizontal="right" vertical="center"/>
    </xf>
    <xf numFmtId="166" fontId="7" fillId="0" borderId="4" xfId="44" applyNumberFormat="1" applyFont="1" applyBorder="1" applyAlignment="1">
      <alignment horizontal="right" vertical="center"/>
    </xf>
    <xf numFmtId="2" fontId="7" fillId="3" borderId="3" xfId="53" applyNumberFormat="1" applyFont="1" applyFill="1" applyBorder="1" applyAlignment="1">
      <alignment horizontal="right"/>
    </xf>
    <xf numFmtId="2" fontId="7" fillId="3" borderId="3" xfId="53" applyNumberFormat="1" applyFont="1" applyFill="1" applyBorder="1" applyAlignment="1">
      <alignment horizontal="right" vertical="center"/>
    </xf>
    <xf numFmtId="166" fontId="13" fillId="0" borderId="4" xfId="53" applyNumberFormat="1" applyFont="1" applyBorder="1" applyAlignment="1">
      <alignment horizontal="right" vertical="center"/>
    </xf>
    <xf numFmtId="166" fontId="7" fillId="0" borderId="4" xfId="53" applyNumberFormat="1" applyFont="1" applyBorder="1" applyAlignment="1">
      <alignment horizontal="right" vertical="center"/>
    </xf>
    <xf numFmtId="1" fontId="40" fillId="0" borderId="4" xfId="0" applyNumberFormat="1" applyFont="1" applyBorder="1" applyAlignment="1">
      <alignment horizontal="right" vertical="top" wrapText="1"/>
    </xf>
    <xf numFmtId="1" fontId="40" fillId="0" borderId="4" xfId="0" applyNumberFormat="1" applyFont="1" applyBorder="1" applyAlignment="1">
      <alignment horizontal="right" vertical="top"/>
    </xf>
    <xf numFmtId="2" fontId="51" fillId="0" borderId="3" xfId="43" applyNumberFormat="1" applyFont="1" applyBorder="1" applyAlignment="1">
      <alignment horizontal="right" vertical="center"/>
    </xf>
    <xf numFmtId="2" fontId="51" fillId="0" borderId="18" xfId="43" applyNumberFormat="1" applyFont="1" applyBorder="1" applyAlignment="1">
      <alignment horizontal="right" vertical="center"/>
    </xf>
    <xf numFmtId="1" fontId="40" fillId="0" borderId="4" xfId="0" applyNumberFormat="1" applyFont="1" applyBorder="1" applyAlignment="1">
      <alignment horizontal="right"/>
    </xf>
    <xf numFmtId="1" fontId="40" fillId="0" borderId="30" xfId="0" applyNumberFormat="1" applyFont="1" applyBorder="1" applyAlignment="1">
      <alignment horizontal="right"/>
    </xf>
    <xf numFmtId="2" fontId="51" fillId="0" borderId="3" xfId="59" applyNumberFormat="1" applyFont="1" applyFill="1" applyBorder="1" applyAlignment="1">
      <alignment horizontal="right" vertical="center"/>
    </xf>
    <xf numFmtId="2" fontId="51" fillId="0" borderId="3" xfId="59" applyNumberFormat="1" applyFont="1" applyBorder="1" applyAlignment="1">
      <alignment horizontal="right" vertical="center"/>
    </xf>
    <xf numFmtId="2" fontId="51" fillId="0" borderId="3" xfId="0" applyNumberFormat="1" applyFont="1" applyFill="1" applyBorder="1" applyAlignment="1" applyProtection="1">
      <alignment horizontal="right"/>
      <protection locked="0"/>
    </xf>
    <xf numFmtId="2" fontId="51" fillId="0" borderId="3" xfId="0" applyNumberFormat="1" applyFont="1" applyBorder="1" applyAlignment="1" applyProtection="1">
      <alignment horizontal="right"/>
      <protection locked="0"/>
    </xf>
    <xf numFmtId="166" fontId="16" fillId="0" borderId="4" xfId="43" applyNumberFormat="1" applyFont="1" applyBorder="1" applyAlignment="1">
      <alignment horizontal="right" vertical="center"/>
    </xf>
    <xf numFmtId="166" fontId="40" fillId="0" borderId="3" xfId="43" applyNumberFormat="1" applyFont="1" applyBorder="1" applyAlignment="1">
      <alignment horizontal="right" vertical="center"/>
    </xf>
    <xf numFmtId="166" fontId="16" fillId="0" borderId="4" xfId="59" applyNumberFormat="1" applyFont="1" applyBorder="1" applyAlignment="1">
      <alignment horizontal="right" vertical="center"/>
    </xf>
    <xf numFmtId="166" fontId="16" fillId="0" borderId="4" xfId="46" applyNumberFormat="1" applyFont="1" applyBorder="1" applyAlignment="1">
      <alignment horizontal="right" vertical="center"/>
    </xf>
    <xf numFmtId="166" fontId="40" fillId="0" borderId="3" xfId="46" applyNumberFormat="1" applyFont="1" applyBorder="1" applyAlignment="1">
      <alignment horizontal="right" vertical="center"/>
    </xf>
    <xf numFmtId="2" fontId="51" fillId="0" borderId="3" xfId="66" applyNumberFormat="1" applyFont="1" applyFill="1" applyBorder="1" applyAlignment="1">
      <alignment horizontal="right" vertical="center"/>
    </xf>
    <xf numFmtId="2" fontId="51" fillId="0" borderId="3" xfId="66" applyNumberFormat="1" applyFont="1" applyBorder="1" applyAlignment="1">
      <alignment horizontal="right" vertical="center"/>
    </xf>
    <xf numFmtId="166" fontId="16" fillId="0" borderId="4" xfId="66" applyNumberFormat="1" applyFont="1" applyBorder="1" applyAlignment="1">
      <alignment horizontal="right" vertical="center"/>
    </xf>
    <xf numFmtId="166" fontId="16" fillId="0" borderId="4" xfId="40" applyNumberFormat="1" applyFont="1" applyBorder="1" applyAlignment="1">
      <alignment horizontal="right" vertical="center"/>
    </xf>
    <xf numFmtId="166" fontId="16" fillId="0" borderId="4" xfId="22" applyNumberFormat="1" applyFont="1" applyBorder="1" applyAlignment="1">
      <alignment horizontal="right" vertical="center"/>
    </xf>
    <xf numFmtId="166" fontId="40" fillId="0" borderId="4" xfId="22" applyNumberFormat="1" applyFont="1" applyBorder="1" applyAlignment="1">
      <alignment horizontal="right" vertical="center"/>
    </xf>
    <xf numFmtId="166" fontId="16" fillId="0" borderId="4" xfId="49" applyNumberFormat="1" applyFont="1" applyBorder="1" applyAlignment="1">
      <alignment horizontal="right" vertical="center"/>
    </xf>
    <xf numFmtId="166" fontId="40" fillId="0" borderId="4" xfId="49" applyNumberFormat="1" applyFont="1" applyBorder="1" applyAlignment="1">
      <alignment horizontal="right" vertical="center"/>
    </xf>
    <xf numFmtId="2" fontId="40" fillId="3" borderId="3" xfId="36" applyNumberFormat="1" applyFont="1" applyFill="1" applyBorder="1" applyAlignment="1">
      <alignment horizontal="right" vertical="center"/>
    </xf>
    <xf numFmtId="2" fontId="40" fillId="3" borderId="3" xfId="0" applyNumberFormat="1" applyFont="1" applyFill="1" applyBorder="1" applyAlignment="1">
      <alignment horizontal="right" vertical="center"/>
    </xf>
    <xf numFmtId="166" fontId="40" fillId="3" borderId="3" xfId="36" applyNumberFormat="1" applyFont="1" applyFill="1" applyBorder="1" applyAlignment="1">
      <alignment horizontal="right" vertical="center"/>
    </xf>
    <xf numFmtId="166" fontId="16" fillId="3" borderId="3" xfId="36" applyNumberFormat="1" applyFont="1" applyFill="1" applyBorder="1" applyAlignment="1">
      <alignment horizontal="right" vertical="center"/>
    </xf>
    <xf numFmtId="2" fontId="7" fillId="3" borderId="3" xfId="67" applyNumberFormat="1" applyFont="1" applyFill="1" applyBorder="1" applyAlignment="1">
      <alignment horizontal="right" vertical="center"/>
    </xf>
    <xf numFmtId="166" fontId="7" fillId="3" borderId="3" xfId="67" applyNumberFormat="1" applyFont="1" applyFill="1" applyBorder="1" applyAlignment="1">
      <alignment horizontal="right" vertical="center"/>
    </xf>
    <xf numFmtId="2" fontId="40" fillId="3" borderId="3" xfId="67" applyNumberFormat="1" applyFont="1" applyFill="1" applyBorder="1" applyAlignment="1">
      <alignment horizontal="right" vertical="center"/>
    </xf>
    <xf numFmtId="166" fontId="40" fillId="3" borderId="3" xfId="67" applyNumberFormat="1" applyFont="1" applyFill="1" applyBorder="1" applyAlignment="1">
      <alignment horizontal="right" vertical="center"/>
    </xf>
    <xf numFmtId="166" fontId="16" fillId="3" borderId="3" xfId="67" applyNumberFormat="1" applyFont="1" applyFill="1" applyBorder="1" applyAlignment="1">
      <alignment horizontal="right" vertical="center"/>
    </xf>
    <xf numFmtId="166" fontId="40" fillId="0" borderId="4" xfId="67" applyNumberFormat="1" applyFont="1" applyBorder="1" applyAlignment="1">
      <alignment horizontal="right" vertical="center"/>
    </xf>
    <xf numFmtId="166" fontId="16" fillId="0" borderId="4" xfId="67" applyNumberFormat="1" applyFont="1" applyBorder="1" applyAlignment="1">
      <alignment horizontal="right" vertical="center"/>
    </xf>
    <xf numFmtId="166" fontId="23" fillId="0" borderId="2" xfId="28" applyNumberFormat="1" applyFont="1" applyBorder="1" applyAlignment="1">
      <alignment horizontal="right" vertical="center"/>
    </xf>
    <xf numFmtId="2" fontId="40" fillId="3" borderId="3" xfId="28" applyNumberFormat="1" applyFont="1" applyFill="1" applyBorder="1" applyAlignment="1">
      <alignment horizontal="right" vertical="center"/>
    </xf>
    <xf numFmtId="166" fontId="40" fillId="3" borderId="3" xfId="28" applyNumberFormat="1" applyFont="1" applyFill="1" applyBorder="1" applyAlignment="1">
      <alignment horizontal="right" vertical="center"/>
    </xf>
    <xf numFmtId="166" fontId="16" fillId="3" borderId="3" xfId="28" applyNumberFormat="1" applyFont="1" applyFill="1" applyBorder="1" applyAlignment="1">
      <alignment horizontal="right" vertical="center"/>
    </xf>
    <xf numFmtId="2" fontId="40" fillId="3" borderId="3" xfId="30" applyNumberFormat="1" applyFont="1" applyFill="1" applyBorder="1" applyAlignment="1">
      <alignment horizontal="right" vertical="center"/>
    </xf>
    <xf numFmtId="2" fontId="40" fillId="3" borderId="3" xfId="0" applyNumberFormat="1" applyFont="1" applyFill="1" applyBorder="1" applyAlignment="1">
      <alignment horizontal="right"/>
    </xf>
    <xf numFmtId="166" fontId="40" fillId="3" borderId="3" xfId="30" applyNumberFormat="1" applyFont="1" applyFill="1" applyBorder="1" applyAlignment="1">
      <alignment horizontal="right" vertical="center"/>
    </xf>
    <xf numFmtId="166" fontId="16" fillId="3" borderId="3" xfId="30" applyNumberFormat="1" applyFont="1" applyFill="1" applyBorder="1" applyAlignment="1">
      <alignment horizontal="right" vertical="center"/>
    </xf>
    <xf numFmtId="2" fontId="40" fillId="3" borderId="3" xfId="37" applyNumberFormat="1" applyFont="1" applyFill="1" applyBorder="1" applyAlignment="1">
      <alignment horizontal="right" vertical="center"/>
    </xf>
    <xf numFmtId="166" fontId="40" fillId="3" borderId="3" xfId="37" applyNumberFormat="1" applyFont="1" applyFill="1" applyBorder="1" applyAlignment="1">
      <alignment horizontal="right" vertical="center"/>
    </xf>
    <xf numFmtId="166" fontId="16" fillId="3" borderId="3" xfId="37" applyNumberFormat="1" applyFont="1" applyFill="1" applyBorder="1" applyAlignment="1">
      <alignment horizontal="right" vertical="center"/>
    </xf>
    <xf numFmtId="2" fontId="40" fillId="3" borderId="3" xfId="29" applyNumberFormat="1" applyFont="1" applyFill="1" applyBorder="1" applyAlignment="1">
      <alignment horizontal="right" vertical="center"/>
    </xf>
    <xf numFmtId="166" fontId="40" fillId="3" borderId="3" xfId="29" applyNumberFormat="1" applyFont="1" applyFill="1" applyBorder="1" applyAlignment="1">
      <alignment horizontal="right" vertical="center"/>
    </xf>
    <xf numFmtId="166" fontId="16" fillId="3" borderId="3" xfId="29" applyNumberFormat="1" applyFont="1" applyFill="1" applyBorder="1" applyAlignment="1">
      <alignment horizontal="right" vertical="center"/>
    </xf>
    <xf numFmtId="2" fontId="40" fillId="3" borderId="3" xfId="34" applyNumberFormat="1" applyFont="1" applyFill="1" applyBorder="1" applyAlignment="1">
      <alignment horizontal="right" vertical="center"/>
    </xf>
    <xf numFmtId="166" fontId="40" fillId="3" borderId="3" xfId="34" applyNumberFormat="1" applyFont="1" applyFill="1" applyBorder="1" applyAlignment="1">
      <alignment horizontal="right" vertical="center"/>
    </xf>
    <xf numFmtId="166" fontId="16" fillId="3" borderId="3" xfId="34" applyNumberFormat="1" applyFont="1" applyFill="1" applyBorder="1" applyAlignment="1">
      <alignment horizontal="right" vertical="center"/>
    </xf>
    <xf numFmtId="2" fontId="40" fillId="3" borderId="3" xfId="39" applyNumberFormat="1" applyFont="1" applyFill="1" applyBorder="1" applyAlignment="1">
      <alignment horizontal="right" vertical="center"/>
    </xf>
    <xf numFmtId="166" fontId="40" fillId="3" borderId="3" xfId="39" applyNumberFormat="1" applyFont="1" applyFill="1" applyBorder="1" applyAlignment="1">
      <alignment horizontal="right" vertical="center"/>
    </xf>
    <xf numFmtId="166" fontId="16" fillId="3" borderId="3" xfId="39" applyNumberFormat="1" applyFont="1" applyFill="1" applyBorder="1" applyAlignment="1">
      <alignment horizontal="right" vertical="center"/>
    </xf>
    <xf numFmtId="2" fontId="40" fillId="3" borderId="3" xfId="50" applyNumberFormat="1" applyFont="1" applyFill="1" applyBorder="1" applyAlignment="1">
      <alignment horizontal="right" vertical="center"/>
    </xf>
    <xf numFmtId="166" fontId="40" fillId="3" borderId="3" xfId="50" applyNumberFormat="1" applyFont="1" applyFill="1" applyBorder="1" applyAlignment="1">
      <alignment horizontal="right" vertical="center"/>
    </xf>
    <xf numFmtId="166" fontId="16" fillId="3" borderId="3" xfId="50" applyNumberFormat="1" applyFont="1" applyFill="1" applyBorder="1" applyAlignment="1">
      <alignment horizontal="right" vertical="center"/>
    </xf>
    <xf numFmtId="2" fontId="40" fillId="3" borderId="3" xfId="54" applyNumberFormat="1" applyFont="1" applyFill="1" applyBorder="1" applyAlignment="1">
      <alignment horizontal="right" vertical="center"/>
    </xf>
    <xf numFmtId="166" fontId="40" fillId="3" borderId="3" xfId="54" applyNumberFormat="1" applyFont="1" applyFill="1" applyBorder="1" applyAlignment="1">
      <alignment horizontal="right" vertical="center"/>
    </xf>
    <xf numFmtId="166" fontId="16" fillId="3" borderId="3" xfId="54" applyNumberFormat="1" applyFont="1" applyFill="1" applyBorder="1" applyAlignment="1">
      <alignment horizontal="right" vertical="center"/>
    </xf>
    <xf numFmtId="0" fontId="40" fillId="3" borderId="3" xfId="35" applyFont="1" applyFill="1" applyBorder="1" applyAlignment="1">
      <alignment horizontal="center" vertical="center"/>
    </xf>
    <xf numFmtId="2" fontId="40" fillId="3" borderId="3" xfId="35" applyNumberFormat="1" applyFont="1" applyFill="1" applyBorder="1" applyAlignment="1">
      <alignment horizontal="right" vertical="center"/>
    </xf>
    <xf numFmtId="2" fontId="40" fillId="3" borderId="3" xfId="0" applyNumberFormat="1" applyFont="1" applyFill="1" applyBorder="1" applyAlignment="1">
      <alignment horizontal="right" vertical="center" wrapText="1"/>
    </xf>
    <xf numFmtId="166" fontId="40" fillId="3" borderId="3" xfId="35" applyNumberFormat="1" applyFont="1" applyFill="1" applyBorder="1" applyAlignment="1">
      <alignment horizontal="right" vertical="center"/>
    </xf>
    <xf numFmtId="166" fontId="16" fillId="3" borderId="3" xfId="35" applyNumberFormat="1" applyFont="1" applyFill="1" applyBorder="1" applyAlignment="1">
      <alignment horizontal="right" vertical="center"/>
    </xf>
    <xf numFmtId="2" fontId="40" fillId="3" borderId="3" xfId="58" applyNumberFormat="1" applyFont="1" applyFill="1" applyBorder="1" applyAlignment="1">
      <alignment horizontal="right" vertical="center"/>
    </xf>
    <xf numFmtId="166" fontId="40" fillId="3" borderId="3" xfId="58" applyNumberFormat="1" applyFont="1" applyFill="1" applyBorder="1" applyAlignment="1">
      <alignment horizontal="right" vertical="center"/>
    </xf>
    <xf numFmtId="166" fontId="16" fillId="3" borderId="3" xfId="58" applyNumberFormat="1" applyFont="1" applyFill="1" applyBorder="1" applyAlignment="1">
      <alignment horizontal="right" vertical="center"/>
    </xf>
    <xf numFmtId="2" fontId="23" fillId="0" borderId="6" xfId="0" applyNumberFormat="1" applyFont="1" applyBorder="1" applyAlignment="1">
      <alignment horizontal="right" vertical="center" wrapText="1"/>
    </xf>
    <xf numFmtId="2" fontId="40" fillId="3" borderId="3" xfId="41" applyNumberFormat="1" applyFont="1" applyFill="1" applyBorder="1" applyAlignment="1">
      <alignment horizontal="right" vertical="center"/>
    </xf>
    <xf numFmtId="166" fontId="16" fillId="3" borderId="3" xfId="41" applyNumberFormat="1" applyFont="1" applyFill="1" applyBorder="1" applyAlignment="1">
      <alignment horizontal="right" vertical="center"/>
    </xf>
    <xf numFmtId="166" fontId="40" fillId="3" borderId="3" xfId="41" applyNumberFormat="1" applyFont="1" applyFill="1" applyBorder="1" applyAlignment="1">
      <alignment horizontal="right" vertical="center"/>
    </xf>
    <xf numFmtId="2" fontId="40" fillId="3" borderId="3" xfId="63" applyNumberFormat="1" applyFont="1" applyFill="1" applyBorder="1" applyAlignment="1">
      <alignment horizontal="right" vertical="center"/>
    </xf>
    <xf numFmtId="166" fontId="40" fillId="3" borderId="3" xfId="63" applyNumberFormat="1" applyFont="1" applyFill="1" applyBorder="1" applyAlignment="1">
      <alignment horizontal="right" vertical="center"/>
    </xf>
    <xf numFmtId="166" fontId="16" fillId="3" borderId="3" xfId="63" applyNumberFormat="1" applyFont="1" applyFill="1" applyBorder="1" applyAlignment="1">
      <alignment horizontal="right" vertical="center"/>
    </xf>
    <xf numFmtId="2" fontId="40" fillId="3" borderId="3" xfId="65" applyNumberFormat="1" applyFont="1" applyFill="1" applyBorder="1" applyAlignment="1">
      <alignment horizontal="right" vertical="center"/>
    </xf>
    <xf numFmtId="166" fontId="40" fillId="3" borderId="3" xfId="65" applyNumberFormat="1" applyFont="1" applyFill="1" applyBorder="1" applyAlignment="1">
      <alignment horizontal="right" vertical="center"/>
    </xf>
    <xf numFmtId="166" fontId="16" fillId="3" borderId="3" xfId="65" applyNumberFormat="1" applyFont="1" applyFill="1" applyBorder="1" applyAlignment="1">
      <alignment horizontal="right" vertical="center"/>
    </xf>
    <xf numFmtId="2" fontId="40" fillId="3" borderId="3" xfId="21" applyNumberFormat="1" applyFont="1" applyFill="1" applyBorder="1" applyAlignment="1">
      <alignment horizontal="right" vertical="center"/>
    </xf>
    <xf numFmtId="166" fontId="40" fillId="3" borderId="3" xfId="21" applyNumberFormat="1" applyFont="1" applyFill="1" applyBorder="1" applyAlignment="1">
      <alignment horizontal="right" vertical="center"/>
    </xf>
    <xf numFmtId="166" fontId="16" fillId="3" borderId="3" xfId="21" applyNumberFormat="1" applyFont="1" applyFill="1" applyBorder="1" applyAlignment="1">
      <alignment horizontal="right" vertical="center"/>
    </xf>
    <xf numFmtId="166" fontId="23" fillId="0" borderId="4" xfId="23" applyNumberFormat="1" applyFont="1" applyBorder="1" applyAlignment="1">
      <alignment horizontal="right" vertical="center"/>
    </xf>
    <xf numFmtId="2" fontId="40" fillId="3" borderId="3" xfId="23" applyNumberFormat="1" applyFont="1" applyFill="1" applyBorder="1" applyAlignment="1">
      <alignment horizontal="right" vertical="center"/>
    </xf>
    <xf numFmtId="166" fontId="16" fillId="0" borderId="4" xfId="23" applyNumberFormat="1" applyFont="1" applyBorder="1" applyAlignment="1">
      <alignment horizontal="right" vertical="center"/>
    </xf>
    <xf numFmtId="166" fontId="40" fillId="0" borderId="4" xfId="23" applyNumberFormat="1" applyFont="1" applyBorder="1" applyAlignment="1">
      <alignment horizontal="right" vertical="center"/>
    </xf>
    <xf numFmtId="2" fontId="40" fillId="3" borderId="3" xfId="64" applyNumberFormat="1" applyFont="1" applyFill="1" applyBorder="1" applyAlignment="1">
      <alignment horizontal="right" vertical="center"/>
    </xf>
    <xf numFmtId="166" fontId="40" fillId="3" borderId="3" xfId="64" applyNumberFormat="1" applyFont="1" applyFill="1" applyBorder="1" applyAlignment="1">
      <alignment horizontal="right" vertical="center"/>
    </xf>
    <xf numFmtId="166" fontId="16" fillId="3" borderId="3" xfId="64" applyNumberFormat="1" applyFont="1" applyFill="1" applyBorder="1" applyAlignment="1">
      <alignment horizontal="right" vertical="center"/>
    </xf>
    <xf numFmtId="2" fontId="40" fillId="3" borderId="3" xfId="60" applyNumberFormat="1" applyFont="1" applyFill="1" applyBorder="1" applyAlignment="1">
      <alignment horizontal="right" vertical="center"/>
    </xf>
    <xf numFmtId="166" fontId="40" fillId="3" borderId="3" xfId="60" applyNumberFormat="1" applyFont="1" applyFill="1" applyBorder="1" applyAlignment="1">
      <alignment horizontal="right" vertical="center"/>
    </xf>
    <xf numFmtId="166" fontId="16" fillId="3" borderId="3" xfId="60" applyNumberFormat="1" applyFont="1" applyFill="1" applyBorder="1" applyAlignment="1">
      <alignment horizontal="right" vertical="center"/>
    </xf>
    <xf numFmtId="166" fontId="40" fillId="3" borderId="3" xfId="60" applyNumberFormat="1" applyFont="1" applyFill="1" applyBorder="1" applyAlignment="1">
      <alignment horizontal="right" vertical="center" wrapText="1"/>
    </xf>
    <xf numFmtId="2" fontId="40" fillId="3" borderId="3" xfId="56" applyNumberFormat="1" applyFont="1" applyFill="1" applyBorder="1" applyAlignment="1">
      <alignment horizontal="right" vertical="center"/>
    </xf>
    <xf numFmtId="166" fontId="40" fillId="3" borderId="3" xfId="56" applyNumberFormat="1" applyFont="1" applyFill="1" applyBorder="1" applyAlignment="1">
      <alignment horizontal="right" vertical="center"/>
    </xf>
    <xf numFmtId="166" fontId="16" fillId="3" borderId="3" xfId="56" applyNumberFormat="1" applyFont="1" applyFill="1" applyBorder="1" applyAlignment="1">
      <alignment horizontal="right" vertical="center"/>
    </xf>
    <xf numFmtId="166" fontId="23" fillId="0" borderId="2" xfId="56" applyNumberFormat="1" applyFont="1" applyBorder="1" applyAlignment="1">
      <alignment horizontal="right" vertical="center"/>
    </xf>
    <xf numFmtId="2" fontId="40" fillId="3" borderId="3" xfId="62" applyNumberFormat="1" applyFont="1" applyFill="1" applyBorder="1" applyAlignment="1">
      <alignment horizontal="right" vertical="center"/>
    </xf>
    <xf numFmtId="166" fontId="40" fillId="3" borderId="3" xfId="62" applyNumberFormat="1" applyFont="1" applyFill="1" applyBorder="1" applyAlignment="1">
      <alignment horizontal="right" vertical="center"/>
    </xf>
    <xf numFmtId="166" fontId="16" fillId="3" borderId="3" xfId="62" applyNumberFormat="1" applyFont="1" applyFill="1" applyBorder="1" applyAlignment="1">
      <alignment horizontal="right" vertical="center"/>
    </xf>
    <xf numFmtId="2" fontId="40" fillId="3" borderId="3" xfId="55" applyNumberFormat="1" applyFont="1" applyFill="1" applyBorder="1" applyAlignment="1">
      <alignment horizontal="right" vertical="center"/>
    </xf>
    <xf numFmtId="166" fontId="40" fillId="3" borderId="3" xfId="55" applyNumberFormat="1" applyFont="1" applyFill="1" applyBorder="1" applyAlignment="1">
      <alignment horizontal="right" vertical="center"/>
    </xf>
    <xf numFmtId="166" fontId="16" fillId="3" borderId="3" xfId="55" applyNumberFormat="1" applyFont="1" applyFill="1" applyBorder="1" applyAlignment="1">
      <alignment horizontal="right" vertical="center"/>
    </xf>
    <xf numFmtId="2" fontId="40" fillId="3" borderId="3" xfId="68" applyNumberFormat="1" applyFont="1" applyFill="1" applyBorder="1" applyAlignment="1">
      <alignment horizontal="right" vertical="center"/>
    </xf>
    <xf numFmtId="166" fontId="40" fillId="3" borderId="3" xfId="68" applyNumberFormat="1" applyFont="1" applyFill="1" applyBorder="1" applyAlignment="1">
      <alignment horizontal="right" vertical="center"/>
    </xf>
    <xf numFmtId="166" fontId="16" fillId="3" borderId="3" xfId="68" applyNumberFormat="1" applyFont="1" applyFill="1" applyBorder="1" applyAlignment="1">
      <alignment horizontal="right" vertical="center"/>
    </xf>
    <xf numFmtId="2" fontId="40" fillId="3" borderId="3" xfId="51" applyNumberFormat="1" applyFont="1" applyFill="1" applyBorder="1" applyAlignment="1">
      <alignment horizontal="right" vertical="center"/>
    </xf>
    <xf numFmtId="166" fontId="40" fillId="3" borderId="3" xfId="51" applyNumberFormat="1" applyFont="1" applyFill="1" applyBorder="1" applyAlignment="1">
      <alignment horizontal="right" vertical="center"/>
    </xf>
    <xf numFmtId="166" fontId="16" fillId="3" borderId="3" xfId="51" applyNumberFormat="1" applyFont="1" applyFill="1" applyBorder="1" applyAlignment="1">
      <alignment horizontal="right" vertical="center"/>
    </xf>
    <xf numFmtId="0" fontId="40" fillId="3" borderId="3" xfId="24" applyFont="1" applyFill="1" applyBorder="1" applyAlignment="1">
      <alignment horizontal="center" vertical="center"/>
    </xf>
    <xf numFmtId="2" fontId="40" fillId="3" borderId="3" xfId="24" applyNumberFormat="1" applyFont="1" applyFill="1" applyBorder="1" applyAlignment="1">
      <alignment horizontal="center" vertical="center"/>
    </xf>
    <xf numFmtId="0" fontId="40" fillId="3" borderId="3" xfId="0" applyFont="1" applyFill="1" applyBorder="1" applyAlignment="1">
      <alignment horizontal="center" vertical="center"/>
    </xf>
    <xf numFmtId="2" fontId="16" fillId="3" borderId="3" xfId="24" applyNumberFormat="1" applyFont="1" applyFill="1" applyBorder="1" applyAlignment="1">
      <alignment horizontal="right" vertical="center"/>
    </xf>
    <xf numFmtId="0" fontId="40" fillId="3" borderId="3" xfId="9" applyFont="1" applyFill="1" applyBorder="1" applyAlignment="1">
      <alignment horizontal="center" vertical="center"/>
    </xf>
    <xf numFmtId="2" fontId="40" fillId="3" borderId="3" xfId="9" applyNumberFormat="1" applyFont="1" applyFill="1" applyBorder="1" applyAlignment="1">
      <alignment horizontal="center" vertical="center"/>
    </xf>
    <xf numFmtId="2" fontId="40" fillId="3" borderId="3" xfId="0" applyNumberFormat="1" applyFont="1" applyFill="1" applyBorder="1" applyProtection="1"/>
    <xf numFmtId="2" fontId="40" fillId="3" borderId="3" xfId="0" applyNumberFormat="1" applyFont="1" applyFill="1" applyBorder="1" applyAlignment="1" applyProtection="1">
      <alignment horizontal="center"/>
    </xf>
    <xf numFmtId="2" fontId="16" fillId="3" borderId="3" xfId="9" applyNumberFormat="1" applyFont="1" applyFill="1" applyBorder="1" applyAlignment="1">
      <alignment horizontal="right" vertical="center"/>
    </xf>
    <xf numFmtId="0" fontId="40" fillId="3" borderId="3" xfId="10" applyFont="1" applyFill="1" applyBorder="1" applyAlignment="1">
      <alignment horizontal="center" vertical="center"/>
    </xf>
    <xf numFmtId="2" fontId="40" fillId="3" borderId="3" xfId="10" applyNumberFormat="1" applyFont="1" applyFill="1" applyBorder="1" applyAlignment="1">
      <alignment horizontal="center" vertical="center"/>
    </xf>
    <xf numFmtId="2" fontId="40" fillId="3" borderId="3" xfId="0" applyNumberFormat="1" applyFont="1" applyFill="1" applyBorder="1" applyAlignment="1">
      <alignment horizontal="center"/>
    </xf>
    <xf numFmtId="2" fontId="16" fillId="3" borderId="3" xfId="10" applyNumberFormat="1" applyFont="1" applyFill="1" applyBorder="1" applyAlignment="1">
      <alignment horizontal="right" vertical="center"/>
    </xf>
    <xf numFmtId="0" fontId="40" fillId="3" borderId="3" xfId="33" applyFont="1" applyFill="1" applyBorder="1" applyAlignment="1">
      <alignment horizontal="center" vertical="center"/>
    </xf>
    <xf numFmtId="2" fontId="40" fillId="3" borderId="3" xfId="33" applyNumberFormat="1" applyFont="1" applyFill="1" applyBorder="1" applyAlignment="1">
      <alignment horizontal="center" vertical="center"/>
    </xf>
    <xf numFmtId="2" fontId="16" fillId="3" borderId="3" xfId="33" applyNumberFormat="1" applyFont="1" applyFill="1" applyBorder="1" applyAlignment="1">
      <alignment horizontal="right" vertical="center"/>
    </xf>
    <xf numFmtId="0" fontId="40" fillId="3" borderId="3" xfId="25" applyFont="1" applyFill="1" applyBorder="1" applyAlignment="1">
      <alignment horizontal="center" vertical="center"/>
    </xf>
    <xf numFmtId="2" fontId="40" fillId="3" borderId="3" xfId="25" applyNumberFormat="1" applyFont="1" applyFill="1" applyBorder="1" applyAlignment="1">
      <alignment horizontal="center" vertical="center"/>
    </xf>
    <xf numFmtId="2" fontId="40" fillId="3" borderId="3" xfId="25" applyNumberFormat="1" applyFont="1" applyFill="1" applyBorder="1" applyAlignment="1">
      <alignment horizontal="right" vertical="center"/>
    </xf>
    <xf numFmtId="2" fontId="16" fillId="3" borderId="3" xfId="25" applyNumberFormat="1" applyFont="1" applyFill="1" applyBorder="1" applyAlignment="1">
      <alignment horizontal="right" vertical="center"/>
    </xf>
    <xf numFmtId="0" fontId="40" fillId="3" borderId="3" xfId="26" applyFont="1" applyFill="1" applyBorder="1" applyAlignment="1">
      <alignment horizontal="center" vertical="center"/>
    </xf>
    <xf numFmtId="2" fontId="40" fillId="3" borderId="3" xfId="26" applyNumberFormat="1" applyFont="1" applyFill="1" applyBorder="1" applyAlignment="1">
      <alignment horizontal="center" vertical="center"/>
    </xf>
    <xf numFmtId="2" fontId="16" fillId="3" borderId="3" xfId="26" applyNumberFormat="1" applyFont="1" applyFill="1" applyBorder="1" applyAlignment="1">
      <alignment horizontal="right" vertical="center"/>
    </xf>
    <xf numFmtId="0" fontId="40" fillId="3" borderId="3" xfId="8" applyFont="1" applyFill="1" applyBorder="1" applyAlignment="1">
      <alignment horizontal="center" vertical="center"/>
    </xf>
    <xf numFmtId="2" fontId="40" fillId="3" borderId="3" xfId="8" applyNumberFormat="1" applyFont="1" applyFill="1" applyBorder="1" applyAlignment="1">
      <alignment horizontal="center" vertical="center"/>
    </xf>
    <xf numFmtId="2" fontId="16" fillId="3" borderId="3" xfId="8" applyNumberFormat="1" applyFont="1" applyFill="1" applyBorder="1" applyAlignment="1">
      <alignment horizontal="right" vertical="center"/>
    </xf>
    <xf numFmtId="0" fontId="23" fillId="0" borderId="2" xfId="8" applyFont="1" applyBorder="1" applyAlignment="1">
      <alignment horizontal="center" vertical="center"/>
    </xf>
    <xf numFmtId="0" fontId="40" fillId="3" borderId="3" xfId="13" applyFont="1" applyFill="1" applyBorder="1" applyAlignment="1">
      <alignment horizontal="center" vertical="center"/>
    </xf>
    <xf numFmtId="2" fontId="40" fillId="3" borderId="3" xfId="13" applyNumberFormat="1" applyFont="1" applyFill="1" applyBorder="1" applyAlignment="1">
      <alignment horizontal="center" vertical="center"/>
    </xf>
    <xf numFmtId="2" fontId="16" fillId="3" borderId="3" xfId="13" applyNumberFormat="1" applyFont="1" applyFill="1" applyBorder="1" applyAlignment="1">
      <alignment horizontal="right" vertical="center"/>
    </xf>
    <xf numFmtId="0" fontId="40" fillId="3" borderId="3" xfId="15" applyFont="1" applyFill="1" applyBorder="1" applyAlignment="1">
      <alignment horizontal="center" vertical="center"/>
    </xf>
    <xf numFmtId="2" fontId="40" fillId="3" borderId="3" xfId="15" applyNumberFormat="1" applyFont="1" applyFill="1" applyBorder="1" applyAlignment="1">
      <alignment horizontal="center" vertical="center"/>
    </xf>
    <xf numFmtId="2" fontId="16" fillId="3" borderId="3" xfId="15" applyNumberFormat="1" applyFont="1" applyFill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40" fillId="3" borderId="3" xfId="17" applyFont="1" applyFill="1" applyBorder="1" applyAlignment="1">
      <alignment horizontal="center" vertical="center"/>
    </xf>
    <xf numFmtId="2" fontId="40" fillId="3" borderId="3" xfId="17" applyNumberFormat="1" applyFont="1" applyFill="1" applyBorder="1" applyAlignment="1">
      <alignment horizontal="center" vertical="center"/>
    </xf>
    <xf numFmtId="2" fontId="16" fillId="3" borderId="3" xfId="17" applyNumberFormat="1" applyFont="1" applyFill="1" applyBorder="1" applyAlignment="1">
      <alignment horizontal="right" vertical="center"/>
    </xf>
    <xf numFmtId="0" fontId="40" fillId="3" borderId="3" xfId="18" applyFont="1" applyFill="1" applyBorder="1" applyAlignment="1">
      <alignment horizontal="center" vertical="center"/>
    </xf>
    <xf numFmtId="2" fontId="40" fillId="3" borderId="3" xfId="18" applyNumberFormat="1" applyFont="1" applyFill="1" applyBorder="1" applyAlignment="1">
      <alignment horizontal="center" vertical="center"/>
    </xf>
    <xf numFmtId="2" fontId="16" fillId="3" borderId="3" xfId="18" applyNumberFormat="1" applyFont="1" applyFill="1" applyBorder="1" applyAlignment="1">
      <alignment horizontal="right" vertical="center"/>
    </xf>
    <xf numFmtId="0" fontId="7" fillId="3" borderId="1" xfId="18" applyFont="1" applyFill="1" applyBorder="1" applyAlignment="1">
      <alignment horizontal="center"/>
    </xf>
    <xf numFmtId="0" fontId="7" fillId="3" borderId="2" xfId="18" applyFont="1" applyFill="1" applyBorder="1" applyAlignment="1">
      <alignment horizontal="center"/>
    </xf>
    <xf numFmtId="0" fontId="40" fillId="3" borderId="3" xfId="19" applyFont="1" applyFill="1" applyBorder="1" applyAlignment="1">
      <alignment horizontal="center" vertical="center"/>
    </xf>
    <xf numFmtId="2" fontId="40" fillId="3" borderId="3" xfId="19" applyNumberFormat="1" applyFont="1" applyFill="1" applyBorder="1" applyAlignment="1">
      <alignment horizontal="center" vertical="center"/>
    </xf>
    <xf numFmtId="2" fontId="40" fillId="3" borderId="3" xfId="19" applyNumberFormat="1" applyFont="1" applyFill="1" applyBorder="1" applyAlignment="1">
      <alignment horizontal="right" vertical="center"/>
    </xf>
    <xf numFmtId="2" fontId="16" fillId="3" borderId="3" xfId="19" applyNumberFormat="1" applyFont="1" applyFill="1" applyBorder="1" applyAlignment="1">
      <alignment horizontal="right" vertical="center"/>
    </xf>
    <xf numFmtId="0" fontId="40" fillId="3" borderId="3" xfId="20" applyFont="1" applyFill="1" applyBorder="1" applyAlignment="1">
      <alignment horizontal="center" vertical="center"/>
    </xf>
    <xf numFmtId="2" fontId="40" fillId="3" borderId="3" xfId="20" applyNumberFormat="1" applyFont="1" applyFill="1" applyBorder="1" applyAlignment="1">
      <alignment horizontal="center" vertical="center"/>
    </xf>
    <xf numFmtId="2" fontId="16" fillId="3" borderId="3" xfId="20" applyNumberFormat="1" applyFont="1" applyFill="1" applyBorder="1" applyAlignment="1">
      <alignment horizontal="right" vertical="center"/>
    </xf>
    <xf numFmtId="166" fontId="40" fillId="3" borderId="3" xfId="20" applyNumberFormat="1" applyFont="1" applyFill="1" applyBorder="1" applyAlignment="1">
      <alignment horizontal="center" vertical="center"/>
    </xf>
    <xf numFmtId="2" fontId="40" fillId="3" borderId="3" xfId="0" applyNumberFormat="1" applyFont="1" applyFill="1" applyBorder="1"/>
    <xf numFmtId="0" fontId="40" fillId="3" borderId="6" xfId="20" applyFont="1" applyFill="1" applyBorder="1" applyAlignment="1">
      <alignment horizontal="center" vertical="center"/>
    </xf>
    <xf numFmtId="2" fontId="40" fillId="3" borderId="6" xfId="20" applyNumberFormat="1" applyFont="1" applyFill="1" applyBorder="1" applyAlignment="1">
      <alignment horizontal="center" vertical="center"/>
    </xf>
    <xf numFmtId="2" fontId="40" fillId="3" borderId="6" xfId="0" applyNumberFormat="1" applyFont="1" applyFill="1" applyBorder="1"/>
    <xf numFmtId="0" fontId="23" fillId="0" borderId="32" xfId="0" applyFont="1" applyBorder="1" applyAlignment="1">
      <alignment horizontal="center" vertical="center"/>
    </xf>
    <xf numFmtId="0" fontId="23" fillId="0" borderId="6" xfId="20" applyFont="1" applyBorder="1" applyAlignment="1">
      <alignment horizontal="center" vertical="center"/>
    </xf>
    <xf numFmtId="0" fontId="7" fillId="3" borderId="3" xfId="20" applyFont="1" applyFill="1" applyBorder="1" applyAlignment="1">
      <alignment horizontal="center" vertical="center"/>
    </xf>
    <xf numFmtId="166" fontId="40" fillId="3" borderId="3" xfId="20" applyNumberFormat="1" applyFont="1" applyFill="1" applyBorder="1" applyAlignment="1">
      <alignment horizontal="right" vertical="center"/>
    </xf>
    <xf numFmtId="0" fontId="40" fillId="3" borderId="3" xfId="20" applyFont="1" applyFill="1" applyBorder="1" applyAlignment="1">
      <alignment horizontal="right" vertical="center"/>
    </xf>
    <xf numFmtId="2" fontId="40" fillId="3" borderId="3" xfId="20" applyNumberFormat="1" applyFont="1" applyFill="1" applyBorder="1" applyAlignment="1">
      <alignment horizontal="right" vertical="center"/>
    </xf>
    <xf numFmtId="0" fontId="40" fillId="3" borderId="3" xfId="0" applyFont="1" applyFill="1" applyBorder="1" applyAlignment="1">
      <alignment horizontal="right" vertical="center"/>
    </xf>
    <xf numFmtId="2" fontId="23" fillId="0" borderId="31" xfId="0" applyNumberFormat="1" applyFont="1" applyBorder="1" applyAlignment="1">
      <alignment horizontal="center" vertical="center"/>
    </xf>
    <xf numFmtId="2" fontId="23" fillId="0" borderId="18" xfId="20" applyNumberFormat="1" applyFont="1" applyBorder="1" applyAlignment="1">
      <alignment horizontal="center" vertical="center"/>
    </xf>
    <xf numFmtId="2" fontId="40" fillId="3" borderId="3" xfId="0" applyNumberFormat="1" applyFont="1" applyFill="1" applyBorder="1" applyAlignment="1">
      <alignment horizontal="center" vertical="center"/>
    </xf>
    <xf numFmtId="2" fontId="16" fillId="0" borderId="4" xfId="20" applyNumberFormat="1" applyFont="1" applyBorder="1" applyAlignment="1">
      <alignment horizontal="right" vertical="center"/>
    </xf>
    <xf numFmtId="0" fontId="40" fillId="0" borderId="3" xfId="20" applyFont="1" applyBorder="1" applyAlignment="1">
      <alignment horizontal="center" vertical="center"/>
    </xf>
    <xf numFmtId="2" fontId="23" fillId="0" borderId="33" xfId="0" applyNumberFormat="1" applyFont="1" applyBorder="1" applyAlignment="1">
      <alignment horizontal="center" vertical="center"/>
    </xf>
    <xf numFmtId="0" fontId="40" fillId="0" borderId="3" xfId="0" applyFont="1" applyFill="1" applyBorder="1"/>
    <xf numFmtId="2" fontId="23" fillId="0" borderId="3" xfId="0" applyNumberFormat="1" applyFont="1" applyFill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/>
    </xf>
    <xf numFmtId="2" fontId="16" fillId="0" borderId="3" xfId="20" applyNumberFormat="1" applyFont="1" applyBorder="1" applyAlignment="1">
      <alignment horizontal="right" vertical="center"/>
    </xf>
    <xf numFmtId="0" fontId="40" fillId="0" borderId="4" xfId="20" applyFont="1" applyBorder="1" applyAlignment="1">
      <alignment horizontal="center" vertical="center"/>
    </xf>
    <xf numFmtId="166" fontId="23" fillId="0" borderId="31" xfId="0" applyNumberFormat="1" applyFont="1" applyBorder="1" applyAlignment="1">
      <alignment horizontal="center" vertical="center"/>
    </xf>
    <xf numFmtId="0" fontId="23" fillId="0" borderId="4" xfId="20" applyFont="1" applyBorder="1" applyAlignment="1">
      <alignment horizontal="center" vertical="center"/>
    </xf>
    <xf numFmtId="2" fontId="40" fillId="0" borderId="3" xfId="0" applyNumberFormat="1" applyFont="1" applyBorder="1" applyAlignment="1">
      <alignment horizontal="right" vertical="center"/>
    </xf>
    <xf numFmtId="2" fontId="40" fillId="0" borderId="19" xfId="0" applyNumberFormat="1" applyFont="1" applyFill="1" applyBorder="1" applyAlignment="1">
      <alignment horizontal="center" vertical="center"/>
    </xf>
    <xf numFmtId="0" fontId="40" fillId="0" borderId="3" xfId="20" applyFont="1" applyFill="1" applyBorder="1" applyAlignment="1">
      <alignment horizontal="center" vertical="center"/>
    </xf>
    <xf numFmtId="2" fontId="40" fillId="0" borderId="3" xfId="20" applyNumberFormat="1" applyFont="1" applyFill="1" applyBorder="1" applyAlignment="1">
      <alignment horizontal="right" vertical="center"/>
    </xf>
    <xf numFmtId="2" fontId="40" fillId="0" borderId="5" xfId="0" applyNumberFormat="1" applyFont="1" applyFill="1" applyBorder="1" applyAlignment="1">
      <alignment horizontal="center" vertical="center"/>
    </xf>
    <xf numFmtId="0" fontId="40" fillId="0" borderId="18" xfId="20" applyFont="1" applyFill="1" applyBorder="1" applyAlignment="1">
      <alignment horizontal="center" vertical="center"/>
    </xf>
    <xf numFmtId="2" fontId="40" fillId="0" borderId="19" xfId="0" applyNumberFormat="1" applyFont="1" applyBorder="1" applyAlignment="1">
      <alignment horizontal="center" vertical="center"/>
    </xf>
    <xf numFmtId="2" fontId="40" fillId="0" borderId="3" xfId="20" applyNumberFormat="1" applyFont="1" applyBorder="1" applyAlignment="1">
      <alignment horizontal="right" vertical="center"/>
    </xf>
    <xf numFmtId="2" fontId="40" fillId="0" borderId="5" xfId="0" applyNumberFormat="1" applyFont="1" applyBorder="1" applyAlignment="1">
      <alignment horizontal="center" vertical="center"/>
    </xf>
    <xf numFmtId="0" fontId="40" fillId="0" borderId="18" xfId="20" applyFont="1" applyBorder="1" applyAlignment="1">
      <alignment horizontal="center" vertical="center"/>
    </xf>
    <xf numFmtId="166" fontId="40" fillId="0" borderId="5" xfId="0" applyNumberFormat="1" applyFont="1" applyFill="1" applyBorder="1" applyAlignment="1">
      <alignment horizontal="center" vertical="center"/>
    </xf>
    <xf numFmtId="166" fontId="40" fillId="0" borderId="3" xfId="20" applyNumberFormat="1" applyFont="1" applyFill="1" applyBorder="1" applyAlignment="1">
      <alignment horizontal="center" vertical="center"/>
    </xf>
    <xf numFmtId="166" fontId="40" fillId="0" borderId="5" xfId="0" applyNumberFormat="1" applyFont="1" applyBorder="1" applyAlignment="1">
      <alignment horizontal="center" vertical="center"/>
    </xf>
    <xf numFmtId="166" fontId="40" fillId="0" borderId="3" xfId="20" applyNumberFormat="1" applyFont="1" applyBorder="1" applyAlignment="1">
      <alignment horizontal="center" vertical="center"/>
    </xf>
    <xf numFmtId="2" fontId="40" fillId="0" borderId="3" xfId="0" applyNumberFormat="1" applyFont="1" applyFill="1" applyBorder="1" applyAlignment="1">
      <alignment horizontal="center" vertical="center"/>
    </xf>
    <xf numFmtId="166" fontId="40" fillId="0" borderId="19" xfId="0" applyNumberFormat="1" applyFont="1" applyFill="1" applyBorder="1" applyAlignment="1">
      <alignment horizontal="center" vertical="center"/>
    </xf>
    <xf numFmtId="166" fontId="40" fillId="0" borderId="19" xfId="0" applyNumberFormat="1" applyFont="1" applyBorder="1" applyAlignment="1">
      <alignment horizontal="center" vertical="center"/>
    </xf>
    <xf numFmtId="2" fontId="40" fillId="0" borderId="3" xfId="73" applyNumberFormat="1" applyFont="1" applyFill="1" applyBorder="1" applyAlignment="1">
      <alignment horizontal="right" vertical="center"/>
    </xf>
    <xf numFmtId="2" fontId="40" fillId="0" borderId="3" xfId="0" applyNumberFormat="1" applyFont="1" applyFill="1" applyBorder="1" applyAlignment="1">
      <alignment horizontal="right" vertical="center"/>
    </xf>
    <xf numFmtId="167" fontId="40" fillId="0" borderId="2" xfId="71" applyNumberFormat="1" applyFont="1" applyBorder="1" applyAlignment="1">
      <alignment horizontal="right" vertical="top" wrapText="1"/>
    </xf>
    <xf numFmtId="167" fontId="51" fillId="0" borderId="3" xfId="11" applyNumberFormat="1" applyFont="1" applyBorder="1" applyAlignment="1">
      <alignment horizontal="center" vertical="center"/>
    </xf>
    <xf numFmtId="167" fontId="40" fillId="0" borderId="3" xfId="71" applyNumberFormat="1" applyFont="1" applyBorder="1" applyAlignment="1">
      <alignment horizontal="right" vertical="top" wrapText="1"/>
    </xf>
    <xf numFmtId="2" fontId="25" fillId="0" borderId="4" xfId="11" applyNumberFormat="1" applyFont="1" applyBorder="1" applyAlignment="1">
      <alignment horizontal="right" vertical="center"/>
    </xf>
    <xf numFmtId="2" fontId="51" fillId="0" borderId="3" xfId="11" applyNumberFormat="1" applyFont="1" applyBorder="1" applyAlignment="1">
      <alignment horizontal="center" vertical="center"/>
    </xf>
    <xf numFmtId="2" fontId="25" fillId="0" borderId="4" xfId="11" applyNumberFormat="1" applyFont="1" applyBorder="1" applyAlignment="1">
      <alignment horizontal="center" vertical="center"/>
    </xf>
    <xf numFmtId="0" fontId="51" fillId="0" borderId="3" xfId="11" applyFont="1" applyBorder="1" applyAlignment="1">
      <alignment horizontal="center" vertical="center"/>
    </xf>
    <xf numFmtId="165" fontId="51" fillId="0" borderId="3" xfId="11" applyNumberFormat="1" applyFont="1" applyBorder="1" applyAlignment="1">
      <alignment horizontal="center" vertical="center"/>
    </xf>
    <xf numFmtId="2" fontId="40" fillId="0" borderId="3" xfId="71" applyNumberFormat="1" applyFont="1" applyBorder="1" applyAlignment="1">
      <alignment horizontal="right" vertical="center"/>
    </xf>
    <xf numFmtId="2" fontId="40" fillId="0" borderId="3" xfId="11" applyNumberFormat="1" applyFont="1" applyBorder="1" applyAlignment="1">
      <alignment horizontal="right" vertical="center"/>
    </xf>
    <xf numFmtId="2" fontId="40" fillId="0" borderId="3" xfId="71" applyNumberFormat="1" applyFont="1" applyBorder="1" applyAlignment="1">
      <alignment horizontal="right" vertical="center" wrapText="1"/>
    </xf>
    <xf numFmtId="2" fontId="16" fillId="0" borderId="4" xfId="11" applyNumberFormat="1" applyFont="1" applyBorder="1" applyAlignment="1">
      <alignment horizontal="right" vertical="center"/>
    </xf>
    <xf numFmtId="2" fontId="40" fillId="0" borderId="3" xfId="11" applyNumberFormat="1" applyFont="1" applyBorder="1" applyAlignment="1">
      <alignment horizontal="center" vertical="center"/>
    </xf>
    <xf numFmtId="2" fontId="16" fillId="0" borderId="4" xfId="11" applyNumberFormat="1" applyFont="1" applyBorder="1" applyAlignment="1">
      <alignment horizontal="center" vertical="center"/>
    </xf>
    <xf numFmtId="0" fontId="40" fillId="0" borderId="3" xfId="11" applyFont="1" applyBorder="1" applyAlignment="1">
      <alignment horizontal="center" vertical="center"/>
    </xf>
    <xf numFmtId="165" fontId="40" fillId="0" borderId="3" xfId="11" applyNumberFormat="1" applyFont="1" applyBorder="1" applyAlignment="1">
      <alignment horizontal="center" vertical="center"/>
    </xf>
    <xf numFmtId="2" fontId="16" fillId="0" borderId="3" xfId="11" applyNumberFormat="1" applyFont="1" applyBorder="1" applyAlignment="1">
      <alignment horizontal="right" vertical="center"/>
    </xf>
    <xf numFmtId="2" fontId="16" fillId="0" borderId="3" xfId="11" applyNumberFormat="1" applyFont="1" applyBorder="1" applyAlignment="1">
      <alignment horizontal="center" vertical="center"/>
    </xf>
    <xf numFmtId="2" fontId="51" fillId="0" borderId="4" xfId="11" applyNumberFormat="1" applyFont="1" applyBorder="1" applyAlignment="1">
      <alignment horizontal="center" vertical="center"/>
    </xf>
    <xf numFmtId="2" fontId="40" fillId="0" borderId="4" xfId="11" applyNumberFormat="1" applyFont="1" applyBorder="1" applyAlignment="1">
      <alignment horizontal="center" vertical="center"/>
    </xf>
    <xf numFmtId="0" fontId="7" fillId="0" borderId="6" xfId="14" applyFont="1" applyBorder="1" applyAlignment="1">
      <alignment horizontal="center" vertical="center"/>
    </xf>
    <xf numFmtId="0" fontId="40" fillId="3" borderId="3" xfId="14" applyFont="1" applyFill="1" applyBorder="1" applyAlignment="1">
      <alignment horizontal="center" vertical="center"/>
    </xf>
    <xf numFmtId="2" fontId="40" fillId="3" borderId="3" xfId="14" applyNumberFormat="1" applyFont="1" applyFill="1" applyBorder="1" applyAlignment="1">
      <alignment horizontal="right" vertical="center"/>
    </xf>
    <xf numFmtId="2" fontId="16" fillId="3" borderId="3" xfId="14" applyNumberFormat="1" applyFont="1" applyFill="1" applyBorder="1" applyAlignment="1">
      <alignment horizontal="right" vertical="center"/>
    </xf>
    <xf numFmtId="0" fontId="40" fillId="3" borderId="18" xfId="20" applyFont="1" applyFill="1" applyBorder="1" applyAlignment="1">
      <alignment horizontal="center" vertical="center"/>
    </xf>
    <xf numFmtId="2" fontId="23" fillId="0" borderId="29" xfId="11" applyNumberFormat="1" applyFont="1" applyBorder="1" applyAlignment="1">
      <alignment horizontal="center" vertical="center"/>
    </xf>
    <xf numFmtId="2" fontId="40" fillId="3" borderId="3" xfId="11" applyNumberFormat="1" applyFont="1" applyFill="1" applyBorder="1" applyAlignment="1">
      <alignment horizontal="right" vertical="center"/>
    </xf>
    <xf numFmtId="2" fontId="40" fillId="3" borderId="3" xfId="71" applyNumberFormat="1" applyFont="1" applyFill="1" applyBorder="1" applyAlignment="1">
      <alignment horizontal="right" vertical="center"/>
    </xf>
    <xf numFmtId="165" fontId="40" fillId="3" borderId="3" xfId="11" applyNumberFormat="1" applyFont="1" applyFill="1" applyBorder="1" applyAlignment="1">
      <alignment horizontal="center" vertical="center"/>
    </xf>
    <xf numFmtId="0" fontId="40" fillId="3" borderId="3" xfId="11" applyFont="1" applyFill="1" applyBorder="1" applyAlignment="1">
      <alignment horizontal="center" vertical="center"/>
    </xf>
    <xf numFmtId="2" fontId="16" fillId="3" borderId="3" xfId="11" applyNumberFormat="1" applyFont="1" applyFill="1" applyBorder="1" applyAlignment="1">
      <alignment horizontal="right" vertical="center"/>
    </xf>
    <xf numFmtId="2" fontId="40" fillId="3" borderId="3" xfId="11" applyNumberFormat="1" applyFont="1" applyFill="1" applyBorder="1" applyAlignment="1">
      <alignment horizontal="center" vertical="center"/>
    </xf>
    <xf numFmtId="2" fontId="23" fillId="0" borderId="6" xfId="11" applyNumberFormat="1" applyFont="1" applyBorder="1" applyAlignment="1">
      <alignment horizontal="right" vertical="center"/>
    </xf>
    <xf numFmtId="2" fontId="23" fillId="0" borderId="6" xfId="71" applyNumberFormat="1" applyFont="1" applyBorder="1" applyAlignment="1">
      <alignment horizontal="right" vertical="center"/>
    </xf>
    <xf numFmtId="2" fontId="23" fillId="0" borderId="6" xfId="71" applyNumberFormat="1" applyFont="1" applyBorder="1" applyAlignment="1">
      <alignment horizontal="right" vertical="center" wrapText="1"/>
    </xf>
    <xf numFmtId="2" fontId="40" fillId="3" borderId="3" xfId="71" applyNumberFormat="1" applyFont="1" applyFill="1" applyBorder="1" applyAlignment="1">
      <alignment horizontal="right" vertical="center" wrapText="1"/>
    </xf>
    <xf numFmtId="0" fontId="55" fillId="3" borderId="3" xfId="0" applyFont="1" applyFill="1" applyBorder="1" applyAlignment="1">
      <alignment horizontal="right" vertical="center" wrapText="1"/>
    </xf>
    <xf numFmtId="2" fontId="40" fillId="3" borderId="3" xfId="71" applyNumberFormat="1" applyFont="1" applyFill="1" applyBorder="1" applyAlignment="1">
      <alignment horizontal="right"/>
    </xf>
    <xf numFmtId="2" fontId="40" fillId="3" borderId="3" xfId="11" applyNumberFormat="1" applyFont="1" applyFill="1" applyBorder="1" applyAlignment="1">
      <alignment horizontal="right"/>
    </xf>
    <xf numFmtId="2" fontId="40" fillId="3" borderId="2" xfId="0" applyNumberFormat="1" applyFont="1" applyFill="1" applyBorder="1" applyAlignment="1">
      <alignment horizontal="center" vertical="center"/>
    </xf>
    <xf numFmtId="0" fontId="40" fillId="3" borderId="2" xfId="20" applyFont="1" applyFill="1" applyBorder="1" applyAlignment="1">
      <alignment horizontal="center" vertical="center"/>
    </xf>
    <xf numFmtId="2" fontId="40" fillId="3" borderId="3" xfId="48" applyNumberFormat="1" applyFont="1" applyFill="1" applyBorder="1" applyAlignment="1">
      <alignment horizontal="right" vertical="center"/>
    </xf>
    <xf numFmtId="166" fontId="40" fillId="3" borderId="3" xfId="48" applyNumberFormat="1" applyFont="1" applyFill="1" applyBorder="1" applyAlignment="1">
      <alignment horizontal="right" vertical="center"/>
    </xf>
    <xf numFmtId="166" fontId="16" fillId="3" borderId="3" xfId="48" applyNumberFormat="1" applyFont="1" applyFill="1" applyBorder="1" applyAlignment="1">
      <alignment horizontal="right" vertical="center"/>
    </xf>
    <xf numFmtId="0" fontId="7" fillId="3" borderId="0" xfId="54" applyFont="1" applyFill="1"/>
    <xf numFmtId="0" fontId="7" fillId="3" borderId="2" xfId="54" applyFont="1" applyFill="1" applyBorder="1" applyAlignment="1">
      <alignment horizontal="center"/>
    </xf>
    <xf numFmtId="0" fontId="7" fillId="3" borderId="1" xfId="54" applyFont="1" applyFill="1" applyBorder="1" applyAlignment="1">
      <alignment horizontal="center"/>
    </xf>
    <xf numFmtId="2" fontId="40" fillId="3" borderId="2" xfId="0" applyNumberFormat="1" applyFont="1" applyFill="1" applyBorder="1" applyAlignment="1">
      <alignment horizontal="right" vertical="center"/>
    </xf>
    <xf numFmtId="166" fontId="40" fillId="3" borderId="2" xfId="54" applyNumberFormat="1" applyFont="1" applyFill="1" applyBorder="1" applyAlignment="1">
      <alignment horizontal="right" vertical="center"/>
    </xf>
    <xf numFmtId="2" fontId="7" fillId="3" borderId="3" xfId="48" applyNumberFormat="1" applyFont="1" applyFill="1" applyBorder="1" applyAlignment="1">
      <alignment horizontal="right" vertical="center"/>
    </xf>
    <xf numFmtId="166" fontId="7" fillId="3" borderId="3" xfId="48" applyNumberFormat="1" applyFont="1" applyFill="1" applyBorder="1" applyAlignment="1">
      <alignment horizontal="right" vertical="center"/>
    </xf>
    <xf numFmtId="166" fontId="23" fillId="0" borderId="2" xfId="52" applyNumberFormat="1" applyFont="1" applyBorder="1" applyAlignment="1">
      <alignment horizontal="right" vertical="center"/>
    </xf>
    <xf numFmtId="2" fontId="40" fillId="3" borderId="3" xfId="52" applyNumberFormat="1" applyFont="1" applyFill="1" applyBorder="1" applyAlignment="1">
      <alignment horizontal="right" vertical="center"/>
    </xf>
    <xf numFmtId="166" fontId="40" fillId="3" borderId="3" xfId="52" applyNumberFormat="1" applyFont="1" applyFill="1" applyBorder="1" applyAlignment="1">
      <alignment horizontal="right" vertical="center"/>
    </xf>
    <xf numFmtId="166" fontId="16" fillId="3" borderId="3" xfId="52" applyNumberFormat="1" applyFont="1" applyFill="1" applyBorder="1" applyAlignment="1">
      <alignment horizontal="right" vertical="center"/>
    </xf>
    <xf numFmtId="0" fontId="40" fillId="3" borderId="3" xfId="31" applyFont="1" applyFill="1" applyBorder="1" applyAlignment="1">
      <alignment horizontal="center" vertical="center"/>
    </xf>
    <xf numFmtId="2" fontId="40" fillId="3" borderId="3" xfId="31" applyNumberFormat="1" applyFont="1" applyFill="1" applyBorder="1" applyAlignment="1">
      <alignment horizontal="center" vertical="center"/>
    </xf>
    <xf numFmtId="2" fontId="40" fillId="3" borderId="3" xfId="31" applyNumberFormat="1" applyFont="1" applyFill="1" applyBorder="1" applyAlignment="1">
      <alignment horizontal="right" vertical="center"/>
    </xf>
    <xf numFmtId="2" fontId="16" fillId="3" borderId="3" xfId="31" applyNumberFormat="1" applyFont="1" applyFill="1" applyBorder="1" applyAlignment="1">
      <alignment horizontal="right" vertical="center"/>
    </xf>
    <xf numFmtId="0" fontId="7" fillId="0" borderId="6" xfId="16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40" fillId="3" borderId="3" xfId="16" applyFont="1" applyFill="1" applyBorder="1" applyAlignment="1">
      <alignment horizontal="center" vertical="center"/>
    </xf>
    <xf numFmtId="2" fontId="16" fillId="3" borderId="3" xfId="16" applyNumberFormat="1" applyFont="1" applyFill="1" applyBorder="1" applyAlignment="1">
      <alignment horizontal="right" vertical="center"/>
    </xf>
    <xf numFmtId="0" fontId="10" fillId="0" borderId="0" xfId="20" applyFont="1" applyAlignment="1">
      <alignment horizontal="center"/>
    </xf>
    <xf numFmtId="0" fontId="13" fillId="0" borderId="0" xfId="51" applyFont="1" applyAlignment="1">
      <alignment horizontal="right"/>
    </xf>
    <xf numFmtId="1" fontId="11" fillId="0" borderId="0" xfId="0" applyNumberFormat="1" applyFont="1" applyBorder="1" applyAlignment="1">
      <alignment horizontal="right"/>
    </xf>
    <xf numFmtId="0" fontId="7" fillId="0" borderId="0" xfId="43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right" vertical="top"/>
    </xf>
    <xf numFmtId="1" fontId="11" fillId="0" borderId="3" xfId="0" applyNumberFormat="1" applyFont="1" applyBorder="1" applyAlignment="1">
      <alignment horizontal="right"/>
    </xf>
    <xf numFmtId="0" fontId="56" fillId="0" borderId="3" xfId="0" applyFont="1" applyBorder="1"/>
    <xf numFmtId="0" fontId="0" fillId="0" borderId="3" xfId="0" applyBorder="1"/>
    <xf numFmtId="2" fontId="23" fillId="0" borderId="3" xfId="71" applyNumberFormat="1" applyFont="1" applyBorder="1" applyAlignment="1">
      <alignment vertical="center"/>
    </xf>
    <xf numFmtId="2" fontId="22" fillId="0" borderId="4" xfId="11" applyNumberFormat="1" applyFont="1" applyBorder="1" applyAlignment="1">
      <alignment horizontal="right" vertical="center"/>
    </xf>
    <xf numFmtId="2" fontId="22" fillId="0" borderId="3" xfId="11" applyNumberFormat="1" applyFont="1" applyBorder="1" applyAlignment="1">
      <alignment vertical="center"/>
    </xf>
    <xf numFmtId="0" fontId="17" fillId="0" borderId="18" xfId="30" applyFont="1" applyBorder="1" applyAlignment="1"/>
    <xf numFmtId="0" fontId="17" fillId="0" borderId="18" xfId="0" applyFont="1" applyBorder="1"/>
    <xf numFmtId="2" fontId="16" fillId="0" borderId="3" xfId="11" applyNumberFormat="1" applyFont="1" applyBorder="1" applyAlignment="1">
      <alignment vertical="center"/>
    </xf>
    <xf numFmtId="2" fontId="16" fillId="0" borderId="4" xfId="11" applyNumberFormat="1" applyFont="1" applyBorder="1" applyAlignment="1">
      <alignment vertical="center"/>
    </xf>
    <xf numFmtId="2" fontId="23" fillId="0" borderId="6" xfId="0" applyNumberFormat="1" applyFont="1" applyBorder="1" applyAlignment="1" applyProtection="1">
      <alignment horizontal="right"/>
      <protection locked="0"/>
    </xf>
    <xf numFmtId="166" fontId="8" fillId="0" borderId="0" xfId="0" applyNumberFormat="1" applyFont="1" applyAlignment="1"/>
    <xf numFmtId="0" fontId="7" fillId="0" borderId="0" xfId="30" applyFont="1" applyAlignment="1">
      <alignment horizontal="center"/>
    </xf>
    <xf numFmtId="0" fontId="7" fillId="0" borderId="1" xfId="30" applyFont="1" applyBorder="1" applyAlignment="1">
      <alignment horizontal="center"/>
    </xf>
    <xf numFmtId="0" fontId="7" fillId="0" borderId="2" xfId="30" applyFont="1" applyBorder="1" applyAlignment="1">
      <alignment horizontal="center"/>
    </xf>
    <xf numFmtId="0" fontId="17" fillId="0" borderId="3" xfId="0" applyFont="1" applyBorder="1"/>
    <xf numFmtId="0" fontId="8" fillId="0" borderId="0" xfId="17" applyFont="1"/>
    <xf numFmtId="4" fontId="12" fillId="0" borderId="3" xfId="76" applyNumberFormat="1" applyFont="1" applyBorder="1"/>
    <xf numFmtId="4" fontId="12" fillId="0" borderId="3" xfId="76" applyNumberFormat="1" applyFont="1" applyBorder="1"/>
    <xf numFmtId="4" fontId="12" fillId="0" borderId="3" xfId="76" applyNumberFormat="1" applyFont="1" applyBorder="1"/>
    <xf numFmtId="4" fontId="12" fillId="0" borderId="3" xfId="76" applyNumberFormat="1" applyFont="1" applyBorder="1"/>
    <xf numFmtId="169" fontId="12" fillId="0" borderId="3" xfId="11" applyNumberFormat="1" applyFont="1" applyBorder="1" applyAlignment="1">
      <alignment horizontal="center" vertical="center"/>
    </xf>
    <xf numFmtId="4" fontId="12" fillId="0" borderId="3" xfId="76" applyNumberFormat="1" applyFont="1" applyBorder="1"/>
    <xf numFmtId="169" fontId="12" fillId="0" borderId="6" xfId="11" applyNumberFormat="1" applyFont="1" applyBorder="1" applyAlignment="1">
      <alignment horizontal="center" vertical="center"/>
    </xf>
    <xf numFmtId="4" fontId="12" fillId="0" borderId="6" xfId="76" applyNumberFormat="1" applyFont="1" applyBorder="1"/>
    <xf numFmtId="172" fontId="12" fillId="0" borderId="3" xfId="75" applyNumberFormat="1" applyFont="1" applyBorder="1" applyAlignment="1">
      <alignment horizontal="right" vertical="top" wrapText="1"/>
    </xf>
    <xf numFmtId="172" fontId="57" fillId="0" borderId="3" xfId="76" applyNumberFormat="1" applyFont="1" applyBorder="1" applyAlignment="1">
      <alignment horizontal="right"/>
    </xf>
    <xf numFmtId="172" fontId="12" fillId="0" borderId="3" xfId="11" applyNumberFormat="1" applyFont="1" applyBorder="1" applyAlignment="1">
      <alignment vertical="center"/>
    </xf>
    <xf numFmtId="172" fontId="12" fillId="0" borderId="3" xfId="11" applyNumberFormat="1" applyFont="1" applyBorder="1" applyAlignment="1">
      <alignment horizontal="right" vertical="center"/>
    </xf>
    <xf numFmtId="170" fontId="12" fillId="0" borderId="3" xfId="11" applyNumberFormat="1" applyFont="1" applyBorder="1" applyAlignment="1">
      <alignment horizontal="right" vertical="center"/>
    </xf>
    <xf numFmtId="165" fontId="57" fillId="0" borderId="3" xfId="76" applyNumberFormat="1" applyFont="1" applyBorder="1"/>
    <xf numFmtId="168" fontId="57" fillId="0" borderId="3" xfId="76" applyNumberFormat="1" applyFont="1" applyBorder="1"/>
    <xf numFmtId="171" fontId="57" fillId="0" borderId="3" xfId="76" applyNumberFormat="1" applyFont="1" applyBorder="1" applyAlignment="1">
      <alignment horizontal="right" vertical="center"/>
    </xf>
    <xf numFmtId="171" fontId="12" fillId="0" borderId="3" xfId="11" applyNumberFormat="1" applyFont="1" applyBorder="1" applyAlignment="1">
      <alignment horizontal="right" vertical="center"/>
    </xf>
    <xf numFmtId="4" fontId="12" fillId="0" borderId="3" xfId="76" applyNumberFormat="1" applyFont="1" applyBorder="1"/>
    <xf numFmtId="4" fontId="12" fillId="0" borderId="3" xfId="76" applyNumberFormat="1" applyFont="1" applyBorder="1"/>
    <xf numFmtId="166" fontId="40" fillId="0" borderId="4" xfId="59" applyNumberFormat="1" applyFont="1" applyBorder="1" applyAlignment="1">
      <alignment horizontal="right" vertical="center"/>
    </xf>
    <xf numFmtId="166" fontId="23" fillId="0" borderId="4" xfId="59" applyNumberFormat="1" applyFont="1" applyBorder="1" applyAlignment="1">
      <alignment horizontal="right" vertical="center"/>
    </xf>
    <xf numFmtId="2" fontId="24" fillId="0" borderId="3" xfId="0" applyNumberFormat="1" applyFont="1" applyBorder="1" applyAlignment="1">
      <alignment horizontal="right" vertical="top" wrapText="1"/>
    </xf>
    <xf numFmtId="2" fontId="24" fillId="0" borderId="3" xfId="0" applyNumberFormat="1" applyFont="1" applyBorder="1" applyAlignment="1">
      <alignment horizontal="right" vertical="top"/>
    </xf>
    <xf numFmtId="2" fontId="24" fillId="0" borderId="3" xfId="0" applyNumberFormat="1" applyFont="1" applyBorder="1" applyAlignment="1">
      <alignment horizontal="right"/>
    </xf>
    <xf numFmtId="2" fontId="23" fillId="0" borderId="3" xfId="0" applyNumberFormat="1" applyFont="1" applyBorder="1" applyAlignment="1">
      <alignment horizontal="right" vertical="top" wrapText="1"/>
    </xf>
    <xf numFmtId="2" fontId="23" fillId="0" borderId="3" xfId="0" applyNumberFormat="1" applyFont="1" applyBorder="1" applyAlignment="1">
      <alignment horizontal="right" vertical="top"/>
    </xf>
    <xf numFmtId="2" fontId="23" fillId="0" borderId="4" xfId="0" applyNumberFormat="1" applyFont="1" applyBorder="1" applyAlignment="1">
      <alignment horizontal="right" vertical="top" wrapText="1"/>
    </xf>
    <xf numFmtId="2" fontId="23" fillId="0" borderId="4" xfId="0" applyNumberFormat="1" applyFont="1" applyBorder="1" applyAlignment="1">
      <alignment horizontal="right" vertical="top"/>
    </xf>
    <xf numFmtId="2" fontId="23" fillId="0" borderId="4" xfId="0" applyNumberFormat="1" applyFont="1" applyBorder="1" applyAlignment="1">
      <alignment horizontal="right"/>
    </xf>
    <xf numFmtId="2" fontId="23" fillId="0" borderId="30" xfId="0" applyNumberFormat="1" applyFont="1" applyBorder="1" applyAlignment="1">
      <alignment horizontal="right"/>
    </xf>
    <xf numFmtId="166" fontId="40" fillId="0" borderId="4" xfId="40" applyNumberFormat="1" applyFont="1" applyBorder="1" applyAlignment="1">
      <alignment horizontal="right" vertical="center"/>
    </xf>
    <xf numFmtId="166" fontId="23" fillId="0" borderId="4" xfId="40" applyNumberFormat="1" applyFont="1" applyBorder="1" applyAlignment="1">
      <alignment horizontal="right" vertical="center"/>
    </xf>
    <xf numFmtId="166" fontId="40" fillId="0" borderId="4" xfId="66" applyNumberFormat="1" applyFont="1" applyBorder="1" applyAlignment="1">
      <alignment horizontal="right" vertical="center"/>
    </xf>
    <xf numFmtId="166" fontId="23" fillId="0" borderId="4" xfId="66" applyNumberFormat="1" applyFont="1" applyBorder="1" applyAlignment="1">
      <alignment horizontal="right" vertical="center"/>
    </xf>
    <xf numFmtId="0" fontId="13" fillId="0" borderId="0" xfId="65" applyFont="1"/>
    <xf numFmtId="0" fontId="7" fillId="0" borderId="16" xfId="65" applyFont="1" applyBorder="1"/>
    <xf numFmtId="2" fontId="40" fillId="3" borderId="3" xfId="24" applyNumberFormat="1" applyFont="1" applyFill="1" applyBorder="1" applyAlignment="1">
      <alignment horizontal="right" vertical="center"/>
    </xf>
    <xf numFmtId="0" fontId="40" fillId="3" borderId="3" xfId="0" applyFont="1" applyFill="1" applyBorder="1" applyAlignment="1">
      <alignment horizontal="right"/>
    </xf>
    <xf numFmtId="2" fontId="40" fillId="3" borderId="3" xfId="9" applyNumberFormat="1" applyFont="1" applyFill="1" applyBorder="1" applyAlignment="1">
      <alignment horizontal="right" vertical="center"/>
    </xf>
    <xf numFmtId="2" fontId="40" fillId="3" borderId="3" xfId="10" applyNumberFormat="1" applyFont="1" applyFill="1" applyBorder="1" applyAlignment="1">
      <alignment horizontal="right" vertical="center"/>
    </xf>
    <xf numFmtId="2" fontId="40" fillId="3" borderId="3" xfId="33" applyNumberFormat="1" applyFont="1" applyFill="1" applyBorder="1" applyAlignment="1">
      <alignment horizontal="right" vertical="center"/>
    </xf>
    <xf numFmtId="2" fontId="40" fillId="3" borderId="3" xfId="26" applyNumberFormat="1" applyFont="1" applyFill="1" applyBorder="1" applyAlignment="1">
      <alignment horizontal="right" vertical="center"/>
    </xf>
    <xf numFmtId="2" fontId="40" fillId="3" borderId="3" xfId="8" applyNumberFormat="1" applyFont="1" applyFill="1" applyBorder="1" applyAlignment="1">
      <alignment horizontal="right" vertical="center"/>
    </xf>
    <xf numFmtId="2" fontId="7" fillId="0" borderId="6" xfId="14" applyNumberFormat="1" applyFont="1" applyBorder="1" applyAlignment="1">
      <alignment horizontal="right" vertical="center"/>
    </xf>
    <xf numFmtId="2" fontId="40" fillId="3" borderId="3" xfId="13" applyNumberFormat="1" applyFont="1" applyFill="1" applyBorder="1" applyAlignment="1">
      <alignment horizontal="right" vertical="center"/>
    </xf>
    <xf numFmtId="2" fontId="40" fillId="3" borderId="3" xfId="18" applyNumberFormat="1" applyFont="1" applyFill="1" applyBorder="1" applyAlignment="1">
      <alignment horizontal="right" vertical="center"/>
    </xf>
    <xf numFmtId="2" fontId="7" fillId="0" borderId="6" xfId="16" applyNumberFormat="1" applyFont="1" applyBorder="1" applyAlignment="1">
      <alignment horizontal="right" vertical="center"/>
    </xf>
    <xf numFmtId="0" fontId="13" fillId="0" borderId="0" xfId="20" applyFont="1" applyAlignment="1">
      <alignment horizontal="center"/>
    </xf>
    <xf numFmtId="2" fontId="23" fillId="0" borderId="6" xfId="20" applyNumberFormat="1" applyFont="1" applyBorder="1" applyAlignment="1">
      <alignment horizontal="right" vertical="center"/>
    </xf>
    <xf numFmtId="2" fontId="40" fillId="0" borderId="3" xfId="0" applyNumberFormat="1" applyFont="1" applyBorder="1" applyAlignment="1">
      <alignment vertical="center"/>
    </xf>
    <xf numFmtId="2" fontId="24" fillId="0" borderId="6" xfId="20" applyNumberFormat="1" applyFont="1" applyBorder="1" applyAlignment="1">
      <alignment vertical="center"/>
    </xf>
    <xf numFmtId="2" fontId="24" fillId="0" borderId="19" xfId="0" applyNumberFormat="1" applyFont="1" applyFill="1" applyBorder="1" applyAlignment="1">
      <alignment horizontal="center" vertical="center"/>
    </xf>
    <xf numFmtId="2" fontId="24" fillId="0" borderId="3" xfId="0" applyNumberFormat="1" applyFont="1" applyFill="1" applyBorder="1" applyAlignment="1">
      <alignment horizontal="right" vertical="center"/>
    </xf>
    <xf numFmtId="2" fontId="24" fillId="0" borderId="19" xfId="0" applyNumberFormat="1" applyFont="1" applyBorder="1" applyAlignment="1">
      <alignment horizontal="center" vertical="center"/>
    </xf>
    <xf numFmtId="2" fontId="59" fillId="0" borderId="4" xfId="20" applyNumberFormat="1" applyFont="1" applyBorder="1" applyAlignment="1">
      <alignment horizontal="right" vertical="center"/>
    </xf>
    <xf numFmtId="2" fontId="24" fillId="0" borderId="3" xfId="20" applyNumberFormat="1" applyFont="1" applyBorder="1" applyAlignment="1">
      <alignment horizontal="center" vertical="center"/>
    </xf>
    <xf numFmtId="2" fontId="24" fillId="0" borderId="18" xfId="20" applyNumberFormat="1" applyFont="1" applyFill="1" applyBorder="1" applyAlignment="1">
      <alignment horizontal="center" vertical="center"/>
    </xf>
    <xf numFmtId="2" fontId="24" fillId="0" borderId="3" xfId="20" applyNumberFormat="1" applyFont="1" applyFill="1" applyBorder="1" applyAlignment="1">
      <alignment horizontal="center" vertical="center"/>
    </xf>
    <xf numFmtId="2" fontId="58" fillId="0" borderId="3" xfId="0" applyNumberFormat="1" applyFont="1" applyBorder="1" applyAlignment="1">
      <alignment horizontal="right"/>
    </xf>
    <xf numFmtId="2" fontId="24" fillId="0" borderId="18" xfId="20" applyNumberFormat="1" applyFont="1" applyBorder="1" applyAlignment="1">
      <alignment horizontal="center" vertical="center"/>
    </xf>
    <xf numFmtId="2" fontId="58" fillId="0" borderId="3" xfId="0" applyNumberFormat="1" applyFont="1" applyBorder="1"/>
    <xf numFmtId="2" fontId="56" fillId="0" borderId="3" xfId="0" applyNumberFormat="1" applyFont="1" applyBorder="1"/>
    <xf numFmtId="2" fontId="7" fillId="0" borderId="19" xfId="0" applyNumberFormat="1" applyFont="1" applyFill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23" fillId="0" borderId="18" xfId="20" applyNumberFormat="1" applyFont="1" applyFill="1" applyBorder="1" applyAlignment="1">
      <alignment horizontal="center" vertical="center"/>
    </xf>
    <xf numFmtId="166" fontId="23" fillId="0" borderId="33" xfId="0" applyNumberFormat="1" applyFont="1" applyBorder="1" applyAlignment="1">
      <alignment horizontal="center" vertical="center"/>
    </xf>
    <xf numFmtId="166" fontId="23" fillId="0" borderId="6" xfId="20" applyNumberFormat="1" applyFont="1" applyBorder="1" applyAlignment="1">
      <alignment horizontal="center" vertical="center"/>
    </xf>
    <xf numFmtId="2" fontId="23" fillId="0" borderId="34" xfId="0" applyNumberFormat="1" applyFont="1" applyBorder="1" applyAlignment="1">
      <alignment horizontal="center" vertical="center"/>
    </xf>
    <xf numFmtId="2" fontId="23" fillId="0" borderId="4" xfId="20" applyNumberFormat="1" applyFont="1" applyBorder="1" applyAlignment="1">
      <alignment horizontal="center" vertical="center"/>
    </xf>
    <xf numFmtId="2" fontId="23" fillId="0" borderId="17" xfId="20" applyNumberFormat="1" applyFont="1" applyBorder="1" applyAlignment="1">
      <alignment horizontal="center" vertical="center"/>
    </xf>
    <xf numFmtId="2" fontId="23" fillId="3" borderId="3" xfId="0" applyNumberFormat="1" applyFont="1" applyFill="1" applyBorder="1" applyAlignment="1">
      <alignment horizontal="right" vertical="center" wrapText="1"/>
    </xf>
    <xf numFmtId="2" fontId="23" fillId="3" borderId="3" xfId="56" applyNumberFormat="1" applyFont="1" applyFill="1" applyBorder="1" applyAlignment="1">
      <alignment horizontal="right" vertical="center"/>
    </xf>
    <xf numFmtId="2" fontId="7" fillId="0" borderId="0" xfId="20" applyNumberFormat="1" applyFont="1"/>
    <xf numFmtId="2" fontId="7" fillId="0" borderId="3" xfId="73" applyNumberFormat="1" applyFont="1" applyFill="1" applyBorder="1" applyAlignment="1">
      <alignment horizontal="right" vertical="center"/>
    </xf>
    <xf numFmtId="2" fontId="7" fillId="0" borderId="18" xfId="20" applyNumberFormat="1" applyFont="1" applyFill="1" applyBorder="1" applyAlignment="1">
      <alignment horizontal="center" vertical="center"/>
    </xf>
    <xf numFmtId="2" fontId="7" fillId="0" borderId="4" xfId="0" applyNumberFormat="1" applyFont="1" applyBorder="1" applyAlignment="1">
      <alignment horizontal="right" vertical="top" wrapText="1"/>
    </xf>
    <xf numFmtId="2" fontId="7" fillId="0" borderId="3" xfId="20" applyNumberFormat="1" applyFont="1" applyFill="1" applyBorder="1" applyAlignment="1">
      <alignment horizontal="center" vertical="center"/>
    </xf>
    <xf numFmtId="2" fontId="7" fillId="0" borderId="18" xfId="2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right" vertical="top"/>
    </xf>
    <xf numFmtId="2" fontId="7" fillId="0" borderId="3" xfId="2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right"/>
    </xf>
    <xf numFmtId="2" fontId="7" fillId="0" borderId="30" xfId="0" applyNumberFormat="1" applyFont="1" applyBorder="1" applyAlignment="1">
      <alignment horizontal="right"/>
    </xf>
    <xf numFmtId="0" fontId="7" fillId="0" borderId="1" xfId="11" applyFont="1" applyBorder="1" applyAlignment="1">
      <alignment horizontal="center"/>
    </xf>
    <xf numFmtId="0" fontId="7" fillId="0" borderId="2" xfId="11" applyFont="1" applyBorder="1" applyAlignment="1">
      <alignment horizontal="center"/>
    </xf>
    <xf numFmtId="0" fontId="7" fillId="0" borderId="0" xfId="11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5" fillId="0" borderId="0" xfId="8" applyFont="1" applyAlignment="1">
      <alignment horizontal="center"/>
    </xf>
    <xf numFmtId="0" fontId="13" fillId="0" borderId="16" xfId="52" applyFont="1" applyBorder="1" applyAlignment="1">
      <alignment horizontal="center"/>
    </xf>
    <xf numFmtId="166" fontId="22" fillId="3" borderId="3" xfId="30" applyNumberFormat="1" applyFont="1" applyFill="1" applyBorder="1" applyAlignment="1">
      <alignment horizontal="right" vertical="center"/>
    </xf>
    <xf numFmtId="0" fontId="18" fillId="0" borderId="2" xfId="12" applyFont="1" applyBorder="1" applyAlignment="1"/>
    <xf numFmtId="0" fontId="18" fillId="0" borderId="18" xfId="12" applyFont="1" applyBorder="1" applyAlignment="1"/>
    <xf numFmtId="2" fontId="13" fillId="0" borderId="3" xfId="20" applyNumberFormat="1" applyFont="1" applyBorder="1"/>
    <xf numFmtId="0" fontId="7" fillId="0" borderId="0" xfId="62" applyFont="1" applyAlignment="1">
      <alignment horizontal="center"/>
    </xf>
    <xf numFmtId="0" fontId="7" fillId="0" borderId="1" xfId="62" applyFont="1" applyBorder="1" applyAlignment="1">
      <alignment horizontal="center"/>
    </xf>
    <xf numFmtId="0" fontId="7" fillId="0" borderId="2" xfId="62" applyFont="1" applyBorder="1" applyAlignment="1">
      <alignment horizontal="center"/>
    </xf>
    <xf numFmtId="0" fontId="7" fillId="0" borderId="0" xfId="30" applyFont="1" applyFill="1" applyAlignment="1">
      <alignment horizontal="right" vertical="center"/>
    </xf>
    <xf numFmtId="0" fontId="7" fillId="0" borderId="1" xfId="30" applyFont="1" applyBorder="1" applyAlignment="1">
      <alignment horizontal="center"/>
    </xf>
    <xf numFmtId="0" fontId="7" fillId="0" borderId="2" xfId="30" applyFont="1" applyBorder="1" applyAlignment="1">
      <alignment horizontal="center"/>
    </xf>
    <xf numFmtId="0" fontId="7" fillId="0" borderId="0" xfId="30" applyFont="1" applyAlignment="1">
      <alignment horizontal="center"/>
    </xf>
    <xf numFmtId="0" fontId="7" fillId="0" borderId="1" xfId="10" applyFont="1" applyBorder="1" applyAlignment="1">
      <alignment horizontal="center"/>
    </xf>
    <xf numFmtId="0" fontId="7" fillId="0" borderId="2" xfId="10" applyFont="1" applyBorder="1" applyAlignment="1">
      <alignment horizontal="center"/>
    </xf>
    <xf numFmtId="0" fontId="7" fillId="0" borderId="0" xfId="10" applyFont="1" applyAlignment="1">
      <alignment horizontal="center"/>
    </xf>
    <xf numFmtId="2" fontId="23" fillId="3" borderId="3" xfId="67" applyNumberFormat="1" applyFont="1" applyFill="1" applyBorder="1" applyAlignment="1">
      <alignment horizontal="right" vertical="center"/>
    </xf>
    <xf numFmtId="2" fontId="23" fillId="3" borderId="3" xfId="0" applyNumberFormat="1" applyFont="1" applyFill="1" applyBorder="1"/>
    <xf numFmtId="2" fontId="7" fillId="0" borderId="3" xfId="67" applyNumberFormat="1" applyFont="1" applyFill="1" applyBorder="1" applyAlignment="1">
      <alignment horizontal="right" vertical="center"/>
    </xf>
    <xf numFmtId="2" fontId="7" fillId="0" borderId="3" xfId="67" applyNumberFormat="1" applyFont="1" applyBorder="1" applyAlignment="1">
      <alignment horizontal="right" vertical="center"/>
    </xf>
    <xf numFmtId="2" fontId="5" fillId="0" borderId="3" xfId="67" applyNumberFormat="1" applyBorder="1" applyAlignment="1">
      <alignment horizontal="right" vertical="center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3" xfId="20" applyNumberFormat="1" applyFont="1" applyFill="1" applyBorder="1" applyAlignment="1">
      <alignment horizontal="center" vertical="center"/>
    </xf>
    <xf numFmtId="1" fontId="40" fillId="0" borderId="29" xfId="0" applyNumberFormat="1" applyFont="1" applyBorder="1" applyAlignment="1">
      <alignment horizontal="right" vertical="top" wrapText="1"/>
    </xf>
    <xf numFmtId="1" fontId="40" fillId="0" borderId="29" xfId="0" applyNumberFormat="1" applyFont="1" applyBorder="1" applyAlignment="1">
      <alignment horizontal="right" vertical="top"/>
    </xf>
    <xf numFmtId="1" fontId="40" fillId="0" borderId="29" xfId="0" applyNumberFormat="1" applyFont="1" applyBorder="1" applyAlignment="1">
      <alignment horizontal="right"/>
    </xf>
    <xf numFmtId="1" fontId="40" fillId="0" borderId="35" xfId="0" applyNumberFormat="1" applyFont="1" applyBorder="1" applyAlignment="1">
      <alignment horizontal="right"/>
    </xf>
    <xf numFmtId="1" fontId="11" fillId="0" borderId="2" xfId="0" applyNumberFormat="1" applyFont="1" applyBorder="1" applyAlignment="1">
      <alignment horizontal="right"/>
    </xf>
    <xf numFmtId="4" fontId="24" fillId="0" borderId="3" xfId="0" applyNumberFormat="1" applyFont="1" applyBorder="1" applyAlignment="1">
      <alignment horizontal="right" vertical="top" wrapText="1"/>
    </xf>
    <xf numFmtId="4" fontId="24" fillId="0" borderId="3" xfId="0" applyNumberFormat="1" applyFont="1" applyBorder="1" applyAlignment="1">
      <alignment horizontal="right" vertical="top"/>
    </xf>
    <xf numFmtId="4" fontId="24" fillId="0" borderId="3" xfId="0" applyNumberFormat="1" applyFont="1" applyBorder="1" applyAlignment="1">
      <alignment horizontal="right"/>
    </xf>
    <xf numFmtId="1" fontId="11" fillId="0" borderId="2" xfId="0" applyNumberFormat="1" applyFont="1" applyBorder="1" applyAlignment="1">
      <alignment horizontal="right" vertical="top"/>
    </xf>
    <xf numFmtId="4" fontId="23" fillId="0" borderId="3" xfId="0" applyNumberFormat="1" applyFont="1" applyBorder="1" applyAlignment="1">
      <alignment horizontal="right" vertical="top" wrapText="1"/>
    </xf>
    <xf numFmtId="4" fontId="23" fillId="0" borderId="3" xfId="0" applyNumberFormat="1" applyFont="1" applyBorder="1" applyAlignment="1">
      <alignment horizontal="right" vertical="top"/>
    </xf>
    <xf numFmtId="4" fontId="23" fillId="0" borderId="3" xfId="0" applyNumberFormat="1" applyFont="1" applyBorder="1" applyAlignment="1">
      <alignment horizontal="right"/>
    </xf>
    <xf numFmtId="166" fontId="40" fillId="3" borderId="3" xfId="0" applyNumberFormat="1" applyFont="1" applyFill="1" applyBorder="1"/>
    <xf numFmtId="166" fontId="7" fillId="3" borderId="3" xfId="0" applyNumberFormat="1" applyFont="1" applyFill="1" applyBorder="1" applyAlignment="1">
      <alignment horizontal="right"/>
    </xf>
    <xf numFmtId="166" fontId="7" fillId="3" borderId="3" xfId="22" applyNumberFormat="1" applyFont="1" applyFill="1" applyBorder="1" applyAlignment="1">
      <alignment horizontal="right" vertical="center"/>
    </xf>
    <xf numFmtId="166" fontId="40" fillId="3" borderId="3" xfId="0" applyNumberFormat="1" applyFont="1" applyFill="1" applyBorder="1" applyAlignment="1">
      <alignment horizontal="right"/>
    </xf>
    <xf numFmtId="166" fontId="40" fillId="3" borderId="3" xfId="0" applyNumberFormat="1" applyFont="1" applyFill="1" applyBorder="1" applyAlignment="1">
      <alignment horizontal="right" vertical="center"/>
    </xf>
    <xf numFmtId="166" fontId="23" fillId="0" borderId="4" xfId="0" applyNumberFormat="1" applyFont="1" applyBorder="1" applyAlignment="1">
      <alignment horizontal="right" vertical="top" wrapText="1"/>
    </xf>
    <xf numFmtId="166" fontId="23" fillId="0" borderId="3" xfId="71" applyNumberFormat="1" applyFont="1" applyBorder="1" applyAlignment="1">
      <alignment horizontal="right" vertical="center"/>
    </xf>
    <xf numFmtId="166" fontId="23" fillId="0" borderId="3" xfId="71" applyNumberFormat="1" applyFont="1" applyBorder="1" applyAlignment="1">
      <alignment horizontal="right" vertical="center" wrapText="1"/>
    </xf>
    <xf numFmtId="166" fontId="23" fillId="0" borderId="4" xfId="0" applyNumberFormat="1" applyFont="1" applyBorder="1" applyAlignment="1">
      <alignment horizontal="right" vertical="top"/>
    </xf>
    <xf numFmtId="166" fontId="23" fillId="0" borderId="4" xfId="0" applyNumberFormat="1" applyFont="1" applyBorder="1" applyAlignment="1">
      <alignment horizontal="right"/>
    </xf>
    <xf numFmtId="166" fontId="23" fillId="0" borderId="30" xfId="0" applyNumberFormat="1" applyFont="1" applyBorder="1" applyAlignment="1">
      <alignment horizontal="right"/>
    </xf>
    <xf numFmtId="49" fontId="17" fillId="0" borderId="3" xfId="0" applyNumberFormat="1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2" fontId="40" fillId="0" borderId="4" xfId="0" applyNumberFormat="1" applyFont="1" applyBorder="1" applyAlignment="1">
      <alignment horizontal="right" vertical="top" wrapText="1"/>
    </xf>
    <xf numFmtId="2" fontId="40" fillId="0" borderId="4" xfId="0" applyNumberFormat="1" applyFont="1" applyBorder="1" applyAlignment="1">
      <alignment horizontal="right" vertical="top"/>
    </xf>
    <xf numFmtId="2" fontId="40" fillId="0" borderId="4" xfId="0" applyNumberFormat="1" applyFont="1" applyBorder="1" applyAlignment="1">
      <alignment horizontal="right"/>
    </xf>
    <xf numFmtId="2" fontId="40" fillId="0" borderId="30" xfId="0" applyNumberFormat="1" applyFont="1" applyBorder="1" applyAlignment="1">
      <alignment horizontal="right"/>
    </xf>
    <xf numFmtId="0" fontId="1" fillId="0" borderId="0" xfId="77"/>
    <xf numFmtId="0" fontId="60" fillId="0" borderId="0" xfId="77" applyFont="1"/>
    <xf numFmtId="0" fontId="60" fillId="0" borderId="0" xfId="77" applyFont="1" applyAlignment="1">
      <alignment horizontal="right"/>
    </xf>
    <xf numFmtId="0" fontId="61" fillId="0" borderId="0" xfId="77" applyFont="1"/>
    <xf numFmtId="0" fontId="62" fillId="0" borderId="0" xfId="77" applyFont="1"/>
    <xf numFmtId="0" fontId="64" fillId="0" borderId="0" xfId="77" applyFont="1"/>
    <xf numFmtId="0" fontId="1" fillId="0" borderId="6" xfId="77" applyBorder="1"/>
    <xf numFmtId="0" fontId="1" fillId="0" borderId="7" xfId="77" applyBorder="1"/>
    <xf numFmtId="0" fontId="1" fillId="0" borderId="7" xfId="77" applyBorder="1" applyAlignment="1">
      <alignment horizontal="center"/>
    </xf>
    <xf numFmtId="0" fontId="1" fillId="0" borderId="2" xfId="77" applyBorder="1" applyAlignment="1">
      <alignment horizontal="center"/>
    </xf>
    <xf numFmtId="0" fontId="1" fillId="0" borderId="6" xfId="77" applyBorder="1" applyAlignment="1">
      <alignment horizontal="center"/>
    </xf>
    <xf numFmtId="0" fontId="1" fillId="0" borderId="4" xfId="77" applyBorder="1"/>
    <xf numFmtId="0" fontId="1" fillId="0" borderId="4" xfId="77" applyBorder="1" applyAlignment="1">
      <alignment horizontal="center"/>
    </xf>
    <xf numFmtId="0" fontId="1" fillId="0" borderId="3" xfId="77" applyBorder="1" applyAlignment="1">
      <alignment horizontal="center"/>
    </xf>
    <xf numFmtId="165" fontId="64" fillId="0" borderId="3" xfId="77" applyNumberFormat="1" applyFont="1" applyBorder="1" applyAlignment="1">
      <alignment horizontal="center"/>
    </xf>
    <xf numFmtId="165" fontId="1" fillId="0" borderId="3" xfId="77" applyNumberFormat="1" applyBorder="1" applyAlignment="1">
      <alignment horizontal="center"/>
    </xf>
    <xf numFmtId="0" fontId="64" fillId="0" borderId="3" xfId="77" applyFont="1" applyBorder="1" applyAlignment="1">
      <alignment horizontal="center"/>
    </xf>
    <xf numFmtId="0" fontId="65" fillId="0" borderId="0" xfId="77" applyFont="1" applyAlignment="1">
      <alignment horizontal="right"/>
    </xf>
    <xf numFmtId="165" fontId="1" fillId="0" borderId="3" xfId="77" applyNumberFormat="1" applyFill="1" applyBorder="1" applyAlignment="1">
      <alignment horizontal="center"/>
    </xf>
    <xf numFmtId="0" fontId="1" fillId="0" borderId="0" xfId="77" applyBorder="1"/>
    <xf numFmtId="168" fontId="1" fillId="0" borderId="0" xfId="77" applyNumberFormat="1" applyFill="1" applyBorder="1" applyAlignment="1">
      <alignment horizontal="center"/>
    </xf>
    <xf numFmtId="165" fontId="64" fillId="0" borderId="3" xfId="77" applyNumberFormat="1" applyFont="1" applyFill="1" applyBorder="1" applyAlignment="1">
      <alignment horizontal="center"/>
    </xf>
    <xf numFmtId="0" fontId="1" fillId="0" borderId="0" xfId="77" applyFont="1"/>
    <xf numFmtId="0" fontId="1" fillId="0" borderId="6" xfId="77" applyFont="1" applyBorder="1"/>
    <xf numFmtId="0" fontId="1" fillId="0" borderId="7" xfId="77" applyFont="1" applyBorder="1"/>
    <xf numFmtId="0" fontId="1" fillId="0" borderId="7" xfId="77" applyFont="1" applyBorder="1" applyAlignment="1">
      <alignment horizontal="center"/>
    </xf>
    <xf numFmtId="0" fontId="1" fillId="0" borderId="2" xfId="77" applyFont="1" applyBorder="1" applyAlignment="1">
      <alignment horizontal="center"/>
    </xf>
    <xf numFmtId="0" fontId="1" fillId="0" borderId="6" xfId="77" applyFont="1" applyBorder="1" applyAlignment="1">
      <alignment horizontal="center"/>
    </xf>
    <xf numFmtId="0" fontId="1" fillId="0" borderId="4" xfId="77" applyFont="1" applyBorder="1"/>
    <xf numFmtId="0" fontId="1" fillId="0" borderId="4" xfId="77" applyFont="1" applyBorder="1" applyAlignment="1">
      <alignment horizontal="center"/>
    </xf>
    <xf numFmtId="0" fontId="1" fillId="0" borderId="3" xfId="77" applyFont="1" applyBorder="1" applyAlignment="1">
      <alignment horizontal="center"/>
    </xf>
    <xf numFmtId="1" fontId="1" fillId="0" borderId="3" xfId="77" applyNumberFormat="1" applyFont="1" applyBorder="1" applyAlignment="1">
      <alignment horizontal="center"/>
    </xf>
    <xf numFmtId="165" fontId="1" fillId="0" borderId="3" xfId="77" applyNumberFormat="1" applyFont="1" applyBorder="1" applyAlignment="1">
      <alignment horizontal="center"/>
    </xf>
    <xf numFmtId="0" fontId="66" fillId="0" borderId="0" xfId="77" applyFont="1"/>
    <xf numFmtId="0" fontId="67" fillId="0" borderId="0" xfId="77" applyFont="1"/>
    <xf numFmtId="0" fontId="65" fillId="0" borderId="0" xfId="77" applyFont="1"/>
    <xf numFmtId="0" fontId="37" fillId="0" borderId="0" xfId="0" applyFont="1" applyBorder="1" applyAlignment="1"/>
    <xf numFmtId="0" fontId="38" fillId="0" borderId="0" xfId="0" applyFont="1" applyBorder="1" applyAlignment="1"/>
    <xf numFmtId="0" fontId="37" fillId="0" borderId="0" xfId="34" applyFont="1" applyBorder="1" applyAlignment="1"/>
    <xf numFmtId="0" fontId="37" fillId="0" borderId="0" xfId="58" applyFont="1" applyBorder="1" applyAlignment="1"/>
    <xf numFmtId="0" fontId="37" fillId="0" borderId="0" xfId="17" applyFont="1" applyBorder="1" applyAlignment="1"/>
    <xf numFmtId="0" fontId="37" fillId="0" borderId="0" xfId="17" applyFont="1" applyFill="1" applyBorder="1" applyAlignment="1"/>
    <xf numFmtId="0" fontId="37" fillId="0" borderId="0" xfId="21" applyFont="1" applyBorder="1" applyAlignment="1"/>
    <xf numFmtId="0" fontId="37" fillId="0" borderId="0" xfId="56" applyFont="1" applyBorder="1" applyAlignment="1"/>
    <xf numFmtId="0" fontId="37" fillId="0" borderId="0" xfId="62" applyFont="1" applyBorder="1" applyAlignment="1"/>
    <xf numFmtId="0" fontId="37" fillId="0" borderId="0" xfId="68" applyFont="1" applyBorder="1" applyAlignment="1"/>
    <xf numFmtId="0" fontId="37" fillId="0" borderId="0" xfId="51" applyFont="1" applyBorder="1" applyAlignment="1"/>
    <xf numFmtId="0" fontId="37" fillId="0" borderId="0" xfId="37" applyFont="1" applyBorder="1" applyAlignment="1"/>
    <xf numFmtId="0" fontId="37" fillId="0" borderId="0" xfId="69" applyFont="1" applyBorder="1" applyAlignment="1"/>
    <xf numFmtId="0" fontId="37" fillId="0" borderId="0" xfId="22" applyFont="1" applyBorder="1" applyAlignment="1"/>
    <xf numFmtId="0" fontId="28" fillId="0" borderId="0" xfId="0" applyFont="1" applyAlignment="1">
      <alignment horizontal="center"/>
    </xf>
    <xf numFmtId="0" fontId="37" fillId="0" borderId="0" xfId="53" applyFont="1" applyBorder="1" applyAlignment="1"/>
    <xf numFmtId="0" fontId="16" fillId="0" borderId="0" xfId="0" applyFont="1" applyBorder="1" applyAlignment="1">
      <alignment horizontal="left"/>
    </xf>
    <xf numFmtId="0" fontId="40" fillId="0" borderId="0" xfId="0" applyFont="1" applyBorder="1" applyAlignment="1"/>
    <xf numFmtId="0" fontId="18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35" fillId="0" borderId="3" xfId="0" applyFont="1" applyBorder="1" applyAlignment="1"/>
    <xf numFmtId="0" fontId="37" fillId="0" borderId="0" xfId="30" applyFont="1" applyBorder="1" applyAlignment="1"/>
    <xf numFmtId="0" fontId="16" fillId="0" borderId="0" xfId="0" applyFont="1" applyBorder="1" applyAlignment="1"/>
    <xf numFmtId="0" fontId="16" fillId="0" borderId="0" xfId="67" applyFont="1" applyBorder="1" applyAlignment="1"/>
    <xf numFmtId="0" fontId="16" fillId="0" borderId="0" xfId="42" applyFont="1" applyBorder="1" applyAlignment="1"/>
    <xf numFmtId="0" fontId="17" fillId="0" borderId="18" xfId="17" applyFont="1" applyFill="1" applyBorder="1" applyAlignment="1">
      <alignment horizontal="left"/>
    </xf>
    <xf numFmtId="0" fontId="17" fillId="0" borderId="2" xfId="17" applyFont="1" applyFill="1" applyBorder="1" applyAlignment="1">
      <alignment horizontal="left"/>
    </xf>
    <xf numFmtId="0" fontId="17" fillId="0" borderId="18" xfId="42" applyFont="1" applyBorder="1" applyAlignment="1">
      <alignment horizontal="left"/>
    </xf>
    <xf numFmtId="0" fontId="17" fillId="0" borderId="2" xfId="42" applyFont="1" applyBorder="1" applyAlignment="1">
      <alignment horizontal="left"/>
    </xf>
    <xf numFmtId="0" fontId="37" fillId="0" borderId="0" xfId="24" applyFont="1" applyBorder="1" applyAlignment="1"/>
    <xf numFmtId="0" fontId="37" fillId="0" borderId="0" xfId="14" applyFont="1" applyBorder="1" applyAlignment="1"/>
    <xf numFmtId="0" fontId="37" fillId="0" borderId="0" xfId="9" applyFont="1" applyBorder="1" applyAlignment="1"/>
    <xf numFmtId="0" fontId="37" fillId="0" borderId="0" xfId="31" applyFont="1" applyBorder="1" applyAlignment="1"/>
    <xf numFmtId="0" fontId="37" fillId="0" borderId="0" xfId="25" applyFont="1" applyBorder="1" applyAlignment="1"/>
    <xf numFmtId="0" fontId="37" fillId="0" borderId="0" xfId="8" applyFont="1" applyBorder="1" applyAlignment="1"/>
    <xf numFmtId="0" fontId="37" fillId="0" borderId="0" xfId="12" applyFont="1" applyBorder="1" applyAlignment="1"/>
    <xf numFmtId="0" fontId="37" fillId="0" borderId="0" xfId="13" applyFont="1" applyBorder="1" applyAlignment="1"/>
    <xf numFmtId="49" fontId="7" fillId="0" borderId="18" xfId="53" applyNumberFormat="1" applyFont="1" applyBorder="1" applyAlignment="1">
      <alignment horizontal="center" vertical="center"/>
    </xf>
    <xf numFmtId="49" fontId="7" fillId="0" borderId="1" xfId="53" applyNumberFormat="1" applyFont="1" applyBorder="1" applyAlignment="1">
      <alignment horizontal="center" vertical="center"/>
    </xf>
    <xf numFmtId="0" fontId="11" fillId="0" borderId="6" xfId="53" applyFont="1" applyBorder="1" applyAlignment="1">
      <alignment horizontal="center" vertical="center" wrapText="1"/>
    </xf>
    <xf numFmtId="0" fontId="7" fillId="0" borderId="7" xfId="53" applyFont="1" applyBorder="1" applyAlignment="1">
      <alignment horizontal="center" vertical="center" wrapText="1"/>
    </xf>
    <xf numFmtId="0" fontId="7" fillId="0" borderId="4" xfId="53" applyFont="1" applyBorder="1" applyAlignment="1">
      <alignment horizontal="center" vertical="center" wrapText="1"/>
    </xf>
    <xf numFmtId="0" fontId="10" fillId="0" borderId="0" xfId="53" applyFont="1" applyAlignment="1">
      <alignment horizontal="center"/>
    </xf>
    <xf numFmtId="0" fontId="0" fillId="0" borderId="0" xfId="0" applyAlignment="1"/>
    <xf numFmtId="0" fontId="12" fillId="0" borderId="0" xfId="53" applyFont="1" applyAlignment="1">
      <alignment horizontal="center"/>
    </xf>
    <xf numFmtId="0" fontId="12" fillId="0" borderId="0" xfId="53" applyNumberFormat="1" applyFont="1" applyAlignment="1">
      <alignment horizontal="center"/>
    </xf>
    <xf numFmtId="0" fontId="7" fillId="0" borderId="18" xfId="53" applyFont="1" applyBorder="1" applyAlignment="1">
      <alignment horizontal="center"/>
    </xf>
    <xf numFmtId="0" fontId="7" fillId="0" borderId="1" xfId="53" applyFont="1" applyBorder="1" applyAlignment="1">
      <alignment horizontal="center"/>
    </xf>
    <xf numFmtId="0" fontId="7" fillId="0" borderId="2" xfId="53" applyFont="1" applyBorder="1" applyAlignment="1">
      <alignment horizontal="center"/>
    </xf>
    <xf numFmtId="49" fontId="7" fillId="0" borderId="2" xfId="53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9" fillId="0" borderId="0" xfId="53" applyFont="1" applyAlignment="1">
      <alignment horizontal="center"/>
    </xf>
    <xf numFmtId="0" fontId="7" fillId="0" borderId="0" xfId="53" applyFont="1" applyAlignment="1">
      <alignment horizontal="center"/>
    </xf>
    <xf numFmtId="0" fontId="10" fillId="0" borderId="0" xfId="53" applyFont="1" applyBorder="1" applyAlignment="1">
      <alignment horizontal="center"/>
    </xf>
    <xf numFmtId="0" fontId="0" fillId="0" borderId="0" xfId="0" applyBorder="1" applyAlignment="1"/>
    <xf numFmtId="0" fontId="12" fillId="0" borderId="16" xfId="53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8" fillId="0" borderId="16" xfId="53" applyFont="1" applyBorder="1" applyAlignment="1">
      <alignment horizontal="center"/>
    </xf>
    <xf numFmtId="0" fontId="11" fillId="0" borderId="6" xfId="44" applyFont="1" applyBorder="1" applyAlignment="1">
      <alignment horizontal="center" vertical="center" wrapText="1"/>
    </xf>
    <xf numFmtId="0" fontId="7" fillId="0" borderId="7" xfId="44" applyFont="1" applyBorder="1" applyAlignment="1">
      <alignment horizontal="center" vertical="center" wrapText="1"/>
    </xf>
    <xf numFmtId="0" fontId="7" fillId="0" borderId="4" xfId="44" applyFont="1" applyBorder="1" applyAlignment="1">
      <alignment horizontal="center" vertical="center" wrapText="1"/>
    </xf>
    <xf numFmtId="49" fontId="7" fillId="0" borderId="18" xfId="44" applyNumberFormat="1" applyFont="1" applyBorder="1" applyAlignment="1">
      <alignment horizontal="center" vertical="center"/>
    </xf>
    <xf numFmtId="49" fontId="7" fillId="0" borderId="1" xfId="44" applyNumberFormat="1" applyFont="1" applyBorder="1" applyAlignment="1">
      <alignment horizontal="center" vertical="center"/>
    </xf>
    <xf numFmtId="49" fontId="7" fillId="0" borderId="2" xfId="44" applyNumberFormat="1" applyFont="1" applyBorder="1" applyAlignment="1">
      <alignment horizontal="center" vertical="center"/>
    </xf>
    <xf numFmtId="0" fontId="10" fillId="0" borderId="0" xfId="44" applyFont="1" applyBorder="1" applyAlignment="1">
      <alignment horizontal="center"/>
    </xf>
    <xf numFmtId="0" fontId="7" fillId="0" borderId="18" xfId="44" applyFont="1" applyBorder="1" applyAlignment="1">
      <alignment horizontal="center"/>
    </xf>
    <xf numFmtId="0" fontId="7" fillId="0" borderId="1" xfId="44" applyFont="1" applyBorder="1" applyAlignment="1">
      <alignment horizontal="center"/>
    </xf>
    <xf numFmtId="0" fontId="7" fillId="0" borderId="2" xfId="44" applyFont="1" applyBorder="1" applyAlignment="1">
      <alignment horizontal="center"/>
    </xf>
    <xf numFmtId="0" fontId="9" fillId="0" borderId="0" xfId="44" applyFont="1" applyAlignment="1">
      <alignment horizontal="center"/>
    </xf>
    <xf numFmtId="0" fontId="10" fillId="0" borderId="0" xfId="44" applyFont="1" applyAlignment="1">
      <alignment horizontal="center"/>
    </xf>
    <xf numFmtId="0" fontId="7" fillId="0" borderId="0" xfId="44" applyFont="1" applyAlignment="1">
      <alignment horizontal="center"/>
    </xf>
    <xf numFmtId="0" fontId="12" fillId="0" borderId="0" xfId="44" applyFont="1" applyAlignment="1">
      <alignment horizontal="center"/>
    </xf>
    <xf numFmtId="0" fontId="12" fillId="0" borderId="0" xfId="44" applyNumberFormat="1" applyFont="1" applyAlignment="1">
      <alignment horizontal="center"/>
    </xf>
    <xf numFmtId="0" fontId="12" fillId="0" borderId="16" xfId="44" applyFont="1" applyBorder="1" applyAlignment="1">
      <alignment horizontal="center"/>
    </xf>
    <xf numFmtId="0" fontId="8" fillId="0" borderId="16" xfId="44" applyFont="1" applyBorder="1" applyAlignment="1">
      <alignment horizontal="center"/>
    </xf>
    <xf numFmtId="0" fontId="8" fillId="0" borderId="16" xfId="30" applyFont="1" applyBorder="1" applyAlignment="1">
      <alignment horizontal="center"/>
    </xf>
    <xf numFmtId="0" fontId="10" fillId="0" borderId="0" xfId="30" applyFont="1" applyAlignment="1">
      <alignment horizontal="center"/>
    </xf>
    <xf numFmtId="0" fontId="12" fillId="0" borderId="0" xfId="30" applyFont="1" applyAlignment="1">
      <alignment horizontal="center"/>
    </xf>
    <xf numFmtId="0" fontId="12" fillId="0" borderId="0" xfId="68" applyNumberFormat="1" applyFont="1" applyAlignment="1">
      <alignment horizontal="center"/>
    </xf>
    <xf numFmtId="0" fontId="9" fillId="0" borderId="0" xfId="30" applyFont="1" applyAlignment="1">
      <alignment horizontal="center"/>
    </xf>
    <xf numFmtId="0" fontId="7" fillId="0" borderId="0" xfId="30" applyFont="1" applyAlignment="1">
      <alignment horizontal="center"/>
    </xf>
    <xf numFmtId="0" fontId="7" fillId="0" borderId="16" xfId="30" applyFont="1" applyBorder="1" applyAlignment="1">
      <alignment horizontal="center"/>
    </xf>
    <xf numFmtId="0" fontId="10" fillId="0" borderId="0" xfId="30" applyFont="1" applyBorder="1" applyAlignment="1">
      <alignment horizontal="center"/>
    </xf>
    <xf numFmtId="0" fontId="12" fillId="0" borderId="16" xfId="30" applyFont="1" applyBorder="1" applyAlignment="1">
      <alignment horizontal="center"/>
    </xf>
    <xf numFmtId="0" fontId="11" fillId="0" borderId="6" xfId="30" applyFont="1" applyBorder="1" applyAlignment="1">
      <alignment horizontal="center" vertical="center" wrapText="1"/>
    </xf>
    <xf numFmtId="0" fontId="7" fillId="0" borderId="7" xfId="30" applyFont="1" applyBorder="1" applyAlignment="1">
      <alignment horizontal="center" vertical="center" wrapText="1"/>
    </xf>
    <xf numFmtId="0" fontId="7" fillId="0" borderId="4" xfId="30" applyFont="1" applyBorder="1" applyAlignment="1">
      <alignment horizontal="center" vertical="center" wrapText="1"/>
    </xf>
    <xf numFmtId="49" fontId="7" fillId="0" borderId="18" xfId="30" applyNumberFormat="1" applyFont="1" applyBorder="1" applyAlignment="1">
      <alignment horizontal="center" vertical="center"/>
    </xf>
    <xf numFmtId="49" fontId="7" fillId="0" borderId="1" xfId="30" applyNumberFormat="1" applyFont="1" applyBorder="1" applyAlignment="1">
      <alignment horizontal="center" vertical="center"/>
    </xf>
    <xf numFmtId="49" fontId="7" fillId="0" borderId="2" xfId="30" applyNumberFormat="1" applyFont="1" applyBorder="1" applyAlignment="1">
      <alignment horizontal="center" vertical="center"/>
    </xf>
    <xf numFmtId="0" fontId="7" fillId="0" borderId="18" xfId="30" applyFont="1" applyBorder="1" applyAlignment="1">
      <alignment horizontal="center"/>
    </xf>
    <xf numFmtId="0" fontId="7" fillId="0" borderId="1" xfId="30" applyFont="1" applyBorder="1" applyAlignment="1">
      <alignment horizontal="center"/>
    </xf>
    <xf numFmtId="0" fontId="7" fillId="0" borderId="2" xfId="30" applyFont="1" applyBorder="1" applyAlignment="1">
      <alignment horizontal="center"/>
    </xf>
    <xf numFmtId="0" fontId="8" fillId="0" borderId="16" xfId="69" applyFont="1" applyBorder="1" applyAlignment="1">
      <alignment horizontal="center"/>
    </xf>
    <xf numFmtId="0" fontId="10" fillId="0" borderId="0" xfId="69" applyFont="1" applyAlignment="1">
      <alignment horizontal="center"/>
    </xf>
    <xf numFmtId="0" fontId="12" fillId="0" borderId="0" xfId="69" applyFont="1" applyAlignment="1">
      <alignment horizontal="center"/>
    </xf>
    <xf numFmtId="0" fontId="12" fillId="0" borderId="0" xfId="69" applyNumberFormat="1" applyFont="1" applyAlignment="1">
      <alignment horizontal="center"/>
    </xf>
    <xf numFmtId="0" fontId="13" fillId="0" borderId="0" xfId="69" applyFont="1" applyAlignment="1">
      <alignment horizontal="center"/>
    </xf>
    <xf numFmtId="0" fontId="7" fillId="0" borderId="0" xfId="69" applyFont="1" applyAlignment="1">
      <alignment horizontal="center"/>
    </xf>
    <xf numFmtId="0" fontId="7" fillId="0" borderId="16" xfId="69" applyFont="1" applyBorder="1" applyAlignment="1">
      <alignment horizontal="center"/>
    </xf>
    <xf numFmtId="0" fontId="10" fillId="0" borderId="0" xfId="69" applyFont="1" applyBorder="1" applyAlignment="1">
      <alignment horizontal="center"/>
    </xf>
    <xf numFmtId="0" fontId="12" fillId="0" borderId="16" xfId="69" applyFont="1" applyBorder="1" applyAlignment="1">
      <alignment horizontal="center"/>
    </xf>
    <xf numFmtId="0" fontId="11" fillId="0" borderId="6" xfId="69" applyFont="1" applyBorder="1" applyAlignment="1">
      <alignment horizontal="center" vertical="center" wrapText="1"/>
    </xf>
    <xf numFmtId="0" fontId="7" fillId="0" borderId="7" xfId="69" applyFont="1" applyBorder="1" applyAlignment="1">
      <alignment horizontal="center" vertical="center" wrapText="1"/>
    </xf>
    <xf numFmtId="0" fontId="7" fillId="0" borderId="4" xfId="69" applyFont="1" applyBorder="1" applyAlignment="1">
      <alignment horizontal="center" vertical="center" wrapText="1"/>
    </xf>
    <xf numFmtId="49" fontId="7" fillId="0" borderId="18" xfId="69" applyNumberFormat="1" applyFont="1" applyBorder="1" applyAlignment="1">
      <alignment horizontal="center" vertical="center"/>
    </xf>
    <xf numFmtId="49" fontId="7" fillId="0" borderId="1" xfId="69" applyNumberFormat="1" applyFont="1" applyBorder="1" applyAlignment="1">
      <alignment horizontal="center" vertical="center"/>
    </xf>
    <xf numFmtId="49" fontId="7" fillId="0" borderId="2" xfId="69" applyNumberFormat="1" applyFont="1" applyBorder="1" applyAlignment="1">
      <alignment horizontal="center" vertical="center"/>
    </xf>
    <xf numFmtId="0" fontId="7" fillId="0" borderId="18" xfId="69" applyFont="1" applyBorder="1" applyAlignment="1">
      <alignment horizontal="center"/>
    </xf>
    <xf numFmtId="0" fontId="7" fillId="0" borderId="1" xfId="69" applyFont="1" applyBorder="1" applyAlignment="1">
      <alignment horizontal="center"/>
    </xf>
    <xf numFmtId="0" fontId="7" fillId="0" borderId="2" xfId="69" applyFont="1" applyBorder="1" applyAlignment="1">
      <alignment horizontal="center"/>
    </xf>
    <xf numFmtId="0" fontId="11" fillId="0" borderId="6" xfId="43" applyFont="1" applyBorder="1" applyAlignment="1">
      <alignment horizontal="center" vertical="center" wrapText="1"/>
    </xf>
    <xf numFmtId="0" fontId="7" fillId="0" borderId="7" xfId="43" applyFont="1" applyBorder="1" applyAlignment="1">
      <alignment horizontal="center" vertical="center" wrapText="1"/>
    </xf>
    <xf numFmtId="0" fontId="7" fillId="0" borderId="4" xfId="43" applyFont="1" applyBorder="1" applyAlignment="1">
      <alignment horizontal="center" vertical="center" wrapText="1"/>
    </xf>
    <xf numFmtId="49" fontId="7" fillId="0" borderId="18" xfId="43" applyNumberFormat="1" applyFont="1" applyBorder="1" applyAlignment="1">
      <alignment horizontal="center" vertical="center"/>
    </xf>
    <xf numFmtId="49" fontId="7" fillId="0" borderId="1" xfId="43" applyNumberFormat="1" applyFont="1" applyBorder="1" applyAlignment="1">
      <alignment horizontal="center" vertical="center"/>
    </xf>
    <xf numFmtId="49" fontId="7" fillId="0" borderId="2" xfId="43" applyNumberFormat="1" applyFont="1" applyBorder="1" applyAlignment="1">
      <alignment horizontal="center" vertical="center"/>
    </xf>
    <xf numFmtId="0" fontId="10" fillId="0" borderId="0" xfId="43" applyFont="1" applyBorder="1" applyAlignment="1">
      <alignment horizontal="center"/>
    </xf>
    <xf numFmtId="0" fontId="7" fillId="0" borderId="18" xfId="43" applyFont="1" applyBorder="1" applyAlignment="1">
      <alignment horizontal="center"/>
    </xf>
    <xf numFmtId="0" fontId="7" fillId="0" borderId="1" xfId="43" applyFont="1" applyBorder="1" applyAlignment="1">
      <alignment horizontal="center"/>
    </xf>
    <xf numFmtId="0" fontId="7" fillId="0" borderId="2" xfId="43" applyFont="1" applyBorder="1" applyAlignment="1">
      <alignment horizontal="center"/>
    </xf>
    <xf numFmtId="0" fontId="9" fillId="0" borderId="0" xfId="43" applyFont="1" applyAlignment="1">
      <alignment horizontal="center"/>
    </xf>
    <xf numFmtId="0" fontId="10" fillId="0" borderId="0" xfId="43" applyFont="1" applyAlignment="1">
      <alignment horizontal="center"/>
    </xf>
    <xf numFmtId="0" fontId="7" fillId="0" borderId="0" xfId="43" applyFont="1" applyAlignment="1">
      <alignment horizontal="center"/>
    </xf>
    <xf numFmtId="0" fontId="12" fillId="0" borderId="0" xfId="43" applyFont="1" applyAlignment="1">
      <alignment horizontal="center"/>
    </xf>
    <xf numFmtId="0" fontId="12" fillId="0" borderId="0" xfId="43" applyNumberFormat="1" applyFont="1" applyAlignment="1">
      <alignment horizontal="center"/>
    </xf>
    <xf numFmtId="0" fontId="12" fillId="0" borderId="16" xfId="43" applyFont="1" applyBorder="1" applyAlignment="1">
      <alignment horizontal="center"/>
    </xf>
    <xf numFmtId="0" fontId="8" fillId="0" borderId="16" xfId="43" applyFont="1" applyBorder="1" applyAlignment="1">
      <alignment horizontal="center"/>
    </xf>
    <xf numFmtId="0" fontId="11" fillId="0" borderId="6" xfId="59" applyFont="1" applyBorder="1" applyAlignment="1">
      <alignment horizontal="center" vertical="center" wrapText="1"/>
    </xf>
    <xf numFmtId="0" fontId="7" fillId="0" borderId="7" xfId="59" applyFont="1" applyBorder="1" applyAlignment="1">
      <alignment horizontal="center" vertical="center" wrapText="1"/>
    </xf>
    <xf numFmtId="0" fontId="7" fillId="0" borderId="4" xfId="59" applyFont="1" applyBorder="1" applyAlignment="1">
      <alignment horizontal="center" vertical="center" wrapText="1"/>
    </xf>
    <xf numFmtId="49" fontId="7" fillId="0" borderId="18" xfId="59" applyNumberFormat="1" applyFont="1" applyBorder="1" applyAlignment="1">
      <alignment horizontal="center" vertical="center"/>
    </xf>
    <xf numFmtId="49" fontId="7" fillId="0" borderId="1" xfId="59" applyNumberFormat="1" applyFont="1" applyBorder="1" applyAlignment="1">
      <alignment horizontal="center" vertical="center"/>
    </xf>
    <xf numFmtId="49" fontId="7" fillId="0" borderId="2" xfId="59" applyNumberFormat="1" applyFont="1" applyBorder="1" applyAlignment="1">
      <alignment horizontal="center" vertical="center"/>
    </xf>
    <xf numFmtId="0" fontId="10" fillId="0" borderId="0" xfId="59" applyFont="1" applyBorder="1" applyAlignment="1">
      <alignment horizontal="center"/>
    </xf>
    <xf numFmtId="0" fontId="7" fillId="0" borderId="18" xfId="59" applyFont="1" applyBorder="1" applyAlignment="1">
      <alignment horizontal="center"/>
    </xf>
    <xf numFmtId="0" fontId="7" fillId="0" borderId="1" xfId="59" applyFont="1" applyBorder="1" applyAlignment="1">
      <alignment horizontal="center"/>
    </xf>
    <xf numFmtId="0" fontId="7" fillId="0" borderId="2" xfId="59" applyFont="1" applyBorder="1" applyAlignment="1">
      <alignment horizontal="center"/>
    </xf>
    <xf numFmtId="0" fontId="9" fillId="0" borderId="0" xfId="59" applyFont="1" applyAlignment="1">
      <alignment horizontal="center"/>
    </xf>
    <xf numFmtId="0" fontId="10" fillId="0" borderId="0" xfId="59" applyFont="1" applyAlignment="1">
      <alignment horizontal="center"/>
    </xf>
    <xf numFmtId="0" fontId="7" fillId="0" borderId="0" xfId="59" applyFont="1" applyAlignment="1">
      <alignment horizontal="center"/>
    </xf>
    <xf numFmtId="0" fontId="12" fillId="0" borderId="0" xfId="59" applyFont="1" applyAlignment="1">
      <alignment horizontal="center"/>
    </xf>
    <xf numFmtId="0" fontId="12" fillId="0" borderId="0" xfId="59" applyNumberFormat="1" applyFont="1" applyAlignment="1">
      <alignment horizontal="center"/>
    </xf>
    <xf numFmtId="0" fontId="12" fillId="0" borderId="16" xfId="59" applyFont="1" applyBorder="1" applyAlignment="1">
      <alignment horizontal="center"/>
    </xf>
    <xf numFmtId="0" fontId="8" fillId="0" borderId="16" xfId="59" applyFont="1" applyBorder="1" applyAlignment="1">
      <alignment horizontal="center"/>
    </xf>
    <xf numFmtId="0" fontId="11" fillId="0" borderId="6" xfId="46" applyFont="1" applyBorder="1" applyAlignment="1">
      <alignment horizontal="center" vertical="center" wrapText="1"/>
    </xf>
    <xf numFmtId="0" fontId="7" fillId="0" borderId="7" xfId="46" applyFont="1" applyBorder="1" applyAlignment="1">
      <alignment horizontal="center" vertical="center" wrapText="1"/>
    </xf>
    <xf numFmtId="0" fontId="7" fillId="0" borderId="4" xfId="46" applyFont="1" applyBorder="1" applyAlignment="1">
      <alignment horizontal="center" vertical="center" wrapText="1"/>
    </xf>
    <xf numFmtId="49" fontId="7" fillId="0" borderId="18" xfId="46" applyNumberFormat="1" applyFont="1" applyBorder="1" applyAlignment="1">
      <alignment horizontal="center" vertical="center"/>
    </xf>
    <xf numFmtId="49" fontId="7" fillId="0" borderId="1" xfId="46" applyNumberFormat="1" applyFont="1" applyBorder="1" applyAlignment="1">
      <alignment horizontal="center" vertical="center"/>
    </xf>
    <xf numFmtId="49" fontId="7" fillId="0" borderId="2" xfId="46" applyNumberFormat="1" applyFont="1" applyBorder="1" applyAlignment="1">
      <alignment horizontal="center" vertical="center"/>
    </xf>
    <xf numFmtId="0" fontId="10" fillId="0" borderId="0" xfId="46" applyFont="1" applyBorder="1" applyAlignment="1">
      <alignment horizontal="center"/>
    </xf>
    <xf numFmtId="0" fontId="7" fillId="0" borderId="18" xfId="46" applyFont="1" applyBorder="1" applyAlignment="1">
      <alignment horizontal="center"/>
    </xf>
    <xf numFmtId="0" fontId="7" fillId="0" borderId="1" xfId="46" applyFont="1" applyBorder="1" applyAlignment="1">
      <alignment horizontal="center"/>
    </xf>
    <xf numFmtId="0" fontId="7" fillId="0" borderId="2" xfId="46" applyFont="1" applyBorder="1" applyAlignment="1">
      <alignment horizontal="center"/>
    </xf>
    <xf numFmtId="0" fontId="9" fillId="0" borderId="0" xfId="46" applyFont="1" applyAlignment="1">
      <alignment horizontal="center"/>
    </xf>
    <xf numFmtId="0" fontId="10" fillId="0" borderId="0" xfId="46" applyFont="1" applyAlignment="1">
      <alignment horizontal="center"/>
    </xf>
    <xf numFmtId="0" fontId="7" fillId="0" borderId="0" xfId="46" applyFont="1" applyAlignment="1">
      <alignment horizontal="center"/>
    </xf>
    <xf numFmtId="0" fontId="12" fillId="0" borderId="0" xfId="46" applyFont="1" applyAlignment="1">
      <alignment horizontal="center"/>
    </xf>
    <xf numFmtId="0" fontId="12" fillId="0" borderId="0" xfId="46" applyNumberFormat="1" applyFont="1" applyAlignment="1">
      <alignment horizontal="center"/>
    </xf>
    <xf numFmtId="0" fontId="12" fillId="0" borderId="16" xfId="46" applyFont="1" applyBorder="1" applyAlignment="1">
      <alignment horizontal="center"/>
    </xf>
    <xf numFmtId="0" fontId="8" fillId="0" borderId="16" xfId="46" applyFont="1" applyBorder="1" applyAlignment="1">
      <alignment horizontal="center"/>
    </xf>
    <xf numFmtId="0" fontId="11" fillId="0" borderId="6" xfId="66" applyFont="1" applyBorder="1" applyAlignment="1">
      <alignment horizontal="center" vertical="center" wrapText="1"/>
    </xf>
    <xf numFmtId="0" fontId="7" fillId="0" borderId="7" xfId="66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49" fontId="7" fillId="0" borderId="18" xfId="66" applyNumberFormat="1" applyFont="1" applyBorder="1" applyAlignment="1">
      <alignment horizontal="center" vertical="center"/>
    </xf>
    <xf numFmtId="49" fontId="7" fillId="0" borderId="1" xfId="66" applyNumberFormat="1" applyFont="1" applyBorder="1" applyAlignment="1">
      <alignment horizontal="center" vertical="center"/>
    </xf>
    <xf numFmtId="49" fontId="7" fillId="0" borderId="2" xfId="66" applyNumberFormat="1" applyFont="1" applyBorder="1" applyAlignment="1">
      <alignment horizontal="center" vertical="center"/>
    </xf>
    <xf numFmtId="0" fontId="10" fillId="0" borderId="0" xfId="66" applyFont="1" applyBorder="1" applyAlignment="1">
      <alignment horizontal="center"/>
    </xf>
    <xf numFmtId="0" fontId="7" fillId="0" borderId="18" xfId="66" applyFont="1" applyBorder="1" applyAlignment="1">
      <alignment horizontal="center"/>
    </xf>
    <xf numFmtId="0" fontId="7" fillId="0" borderId="1" xfId="66" applyFont="1" applyBorder="1" applyAlignment="1">
      <alignment horizontal="center"/>
    </xf>
    <xf numFmtId="0" fontId="7" fillId="0" borderId="2" xfId="66" applyFont="1" applyBorder="1" applyAlignment="1">
      <alignment horizontal="center"/>
    </xf>
    <xf numFmtId="0" fontId="9" fillId="0" borderId="0" xfId="66" applyFont="1" applyAlignment="1">
      <alignment horizontal="center"/>
    </xf>
    <xf numFmtId="0" fontId="10" fillId="0" borderId="0" xfId="66" applyFont="1" applyAlignment="1">
      <alignment horizontal="center"/>
    </xf>
    <xf numFmtId="0" fontId="7" fillId="0" borderId="0" xfId="66" applyFont="1" applyAlignment="1">
      <alignment horizontal="center"/>
    </xf>
    <xf numFmtId="0" fontId="12" fillId="0" borderId="0" xfId="66" applyFont="1" applyAlignment="1">
      <alignment horizontal="center"/>
    </xf>
    <xf numFmtId="0" fontId="12" fillId="0" borderId="0" xfId="66" applyNumberFormat="1" applyFont="1" applyAlignment="1">
      <alignment horizontal="center"/>
    </xf>
    <xf numFmtId="0" fontId="12" fillId="0" borderId="16" xfId="66" applyFont="1" applyBorder="1" applyAlignment="1">
      <alignment horizontal="center"/>
    </xf>
    <xf numFmtId="0" fontId="8" fillId="0" borderId="16" xfId="66" applyFont="1" applyBorder="1" applyAlignment="1">
      <alignment horizontal="center"/>
    </xf>
    <xf numFmtId="0" fontId="11" fillId="0" borderId="6" xfId="40" applyFont="1" applyBorder="1" applyAlignment="1">
      <alignment horizontal="center" vertical="center" wrapText="1"/>
    </xf>
    <xf numFmtId="0" fontId="7" fillId="0" borderId="7" xfId="40" applyFont="1" applyBorder="1" applyAlignment="1">
      <alignment horizontal="center" vertical="center" wrapText="1"/>
    </xf>
    <xf numFmtId="0" fontId="7" fillId="0" borderId="4" xfId="40" applyFont="1" applyBorder="1" applyAlignment="1">
      <alignment horizontal="center" vertical="center" wrapText="1"/>
    </xf>
    <xf numFmtId="49" fontId="7" fillId="0" borderId="18" xfId="40" applyNumberFormat="1" applyFont="1" applyBorder="1" applyAlignment="1">
      <alignment horizontal="center" vertical="center"/>
    </xf>
    <xf numFmtId="49" fontId="7" fillId="0" borderId="1" xfId="40" applyNumberFormat="1" applyFont="1" applyBorder="1" applyAlignment="1">
      <alignment horizontal="center" vertical="center"/>
    </xf>
    <xf numFmtId="49" fontId="7" fillId="0" borderId="2" xfId="40" applyNumberFormat="1" applyFont="1" applyBorder="1" applyAlignment="1">
      <alignment horizontal="center" vertical="center"/>
    </xf>
    <xf numFmtId="0" fontId="10" fillId="0" borderId="0" xfId="40" applyFont="1" applyBorder="1" applyAlignment="1">
      <alignment horizontal="center"/>
    </xf>
    <xf numFmtId="0" fontId="7" fillId="0" borderId="18" xfId="40" applyFont="1" applyBorder="1" applyAlignment="1">
      <alignment horizontal="center"/>
    </xf>
    <xf numFmtId="0" fontId="7" fillId="0" borderId="1" xfId="40" applyFont="1" applyBorder="1" applyAlignment="1">
      <alignment horizontal="center"/>
    </xf>
    <xf numFmtId="0" fontId="7" fillId="0" borderId="2" xfId="40" applyFont="1" applyBorder="1" applyAlignment="1">
      <alignment horizontal="center"/>
    </xf>
    <xf numFmtId="0" fontId="9" fillId="0" borderId="0" xfId="40" applyFont="1" applyAlignment="1">
      <alignment horizontal="center"/>
    </xf>
    <xf numFmtId="0" fontId="10" fillId="0" borderId="0" xfId="40" applyFont="1" applyAlignment="1">
      <alignment horizontal="center"/>
    </xf>
    <xf numFmtId="0" fontId="7" fillId="0" borderId="0" xfId="40" applyFont="1" applyAlignment="1">
      <alignment horizontal="center"/>
    </xf>
    <xf numFmtId="0" fontId="12" fillId="0" borderId="0" xfId="40" applyFont="1" applyAlignment="1">
      <alignment horizontal="center"/>
    </xf>
    <xf numFmtId="0" fontId="12" fillId="0" borderId="0" xfId="40" applyNumberFormat="1" applyFont="1" applyAlignment="1">
      <alignment horizontal="center"/>
    </xf>
    <xf numFmtId="0" fontId="12" fillId="0" borderId="16" xfId="40" applyFont="1" applyBorder="1" applyAlignment="1">
      <alignment horizontal="center"/>
    </xf>
    <xf numFmtId="0" fontId="8" fillId="0" borderId="16" xfId="40" applyFont="1" applyBorder="1" applyAlignment="1">
      <alignment horizontal="center"/>
    </xf>
    <xf numFmtId="49" fontId="7" fillId="0" borderId="18" xfId="22" applyNumberFormat="1" applyFont="1" applyBorder="1" applyAlignment="1">
      <alignment horizontal="center" vertical="center"/>
    </xf>
    <xf numFmtId="49" fontId="7" fillId="0" borderId="1" xfId="22" applyNumberFormat="1" applyFont="1" applyBorder="1" applyAlignment="1">
      <alignment horizontal="center" vertical="center"/>
    </xf>
    <xf numFmtId="0" fontId="11" fillId="0" borderId="6" xfId="22" applyFont="1" applyBorder="1" applyAlignment="1">
      <alignment horizontal="center" vertical="center" wrapText="1"/>
    </xf>
    <xf numFmtId="0" fontId="7" fillId="0" borderId="7" xfId="22" applyFont="1" applyBorder="1" applyAlignment="1">
      <alignment horizontal="center" vertical="center" wrapText="1"/>
    </xf>
    <xf numFmtId="0" fontId="7" fillId="0" borderId="4" xfId="22" applyFont="1" applyBorder="1" applyAlignment="1">
      <alignment horizontal="center" vertical="center" wrapText="1"/>
    </xf>
    <xf numFmtId="0" fontId="10" fillId="0" borderId="0" xfId="22" applyFont="1" applyAlignment="1">
      <alignment horizontal="center"/>
    </xf>
    <xf numFmtId="0" fontId="12" fillId="0" borderId="0" xfId="22" applyFont="1" applyAlignment="1">
      <alignment horizontal="center"/>
    </xf>
    <xf numFmtId="0" fontId="12" fillId="0" borderId="0" xfId="22" applyNumberFormat="1" applyFont="1" applyAlignment="1">
      <alignment horizontal="center"/>
    </xf>
    <xf numFmtId="0" fontId="7" fillId="0" borderId="18" xfId="22" applyFont="1" applyBorder="1" applyAlignment="1">
      <alignment horizontal="center"/>
    </xf>
    <xf numFmtId="0" fontId="7" fillId="0" borderId="1" xfId="22" applyFont="1" applyBorder="1" applyAlignment="1">
      <alignment horizontal="center"/>
    </xf>
    <xf numFmtId="0" fontId="7" fillId="0" borderId="2" xfId="22" applyFont="1" applyBorder="1" applyAlignment="1">
      <alignment horizontal="center"/>
    </xf>
    <xf numFmtId="49" fontId="7" fillId="0" borderId="2" xfId="22" applyNumberFormat="1" applyFont="1" applyBorder="1" applyAlignment="1">
      <alignment horizontal="center" vertical="center"/>
    </xf>
    <xf numFmtId="0" fontId="9" fillId="0" borderId="0" xfId="22" applyFont="1" applyAlignment="1">
      <alignment horizontal="center"/>
    </xf>
    <xf numFmtId="0" fontId="7" fillId="0" borderId="0" xfId="22" applyFont="1" applyAlignment="1">
      <alignment horizontal="center"/>
    </xf>
    <xf numFmtId="0" fontId="10" fillId="0" borderId="0" xfId="22" applyFont="1" applyBorder="1" applyAlignment="1">
      <alignment horizontal="center"/>
    </xf>
    <xf numFmtId="0" fontId="12" fillId="0" borderId="16" xfId="22" applyFont="1" applyBorder="1" applyAlignment="1">
      <alignment horizontal="center"/>
    </xf>
    <xf numFmtId="0" fontId="8" fillId="0" borderId="16" xfId="22" applyFont="1" applyBorder="1" applyAlignment="1">
      <alignment horizontal="center"/>
    </xf>
    <xf numFmtId="0" fontId="9" fillId="0" borderId="0" xfId="49" applyFont="1" applyAlignment="1">
      <alignment horizontal="right"/>
    </xf>
    <xf numFmtId="0" fontId="8" fillId="0" borderId="16" xfId="49" applyFont="1" applyBorder="1" applyAlignment="1">
      <alignment horizontal="center"/>
    </xf>
    <xf numFmtId="0" fontId="10" fillId="0" borderId="0" xfId="49" applyFont="1" applyAlignment="1">
      <alignment horizontal="center"/>
    </xf>
    <xf numFmtId="0" fontId="11" fillId="0" borderId="6" xfId="49" applyFont="1" applyBorder="1" applyAlignment="1">
      <alignment horizontal="center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7" fillId="0" borderId="18" xfId="49" applyFont="1" applyBorder="1" applyAlignment="1">
      <alignment horizontal="center"/>
    </xf>
    <xf numFmtId="0" fontId="7" fillId="0" borderId="1" xfId="49" applyFont="1" applyBorder="1" applyAlignment="1">
      <alignment horizontal="center"/>
    </xf>
    <xf numFmtId="0" fontId="7" fillId="0" borderId="2" xfId="49" applyFont="1" applyBorder="1" applyAlignment="1">
      <alignment horizontal="center"/>
    </xf>
    <xf numFmtId="0" fontId="12" fillId="0" borderId="16" xfId="49" applyFont="1" applyBorder="1" applyAlignment="1">
      <alignment horizontal="center"/>
    </xf>
    <xf numFmtId="0" fontId="7" fillId="0" borderId="0" xfId="49" applyFont="1" applyAlignment="1">
      <alignment horizontal="center"/>
    </xf>
    <xf numFmtId="0" fontId="12" fillId="0" borderId="0" xfId="49" applyFont="1" applyAlignment="1">
      <alignment horizontal="center"/>
    </xf>
    <xf numFmtId="0" fontId="12" fillId="0" borderId="0" xfId="49" applyNumberFormat="1" applyFont="1" applyAlignment="1">
      <alignment horizontal="center"/>
    </xf>
    <xf numFmtId="0" fontId="10" fillId="0" borderId="0" xfId="49" applyFont="1" applyBorder="1" applyAlignment="1">
      <alignment horizontal="center"/>
    </xf>
    <xf numFmtId="49" fontId="7" fillId="0" borderId="18" xfId="49" applyNumberFormat="1" applyFont="1" applyBorder="1" applyAlignment="1">
      <alignment horizontal="center" vertical="center"/>
    </xf>
    <xf numFmtId="49" fontId="7" fillId="0" borderId="1" xfId="49" applyNumberFormat="1" applyFont="1" applyBorder="1" applyAlignment="1">
      <alignment horizontal="center" vertical="center"/>
    </xf>
    <xf numFmtId="49" fontId="7" fillId="0" borderId="2" xfId="49" applyNumberFormat="1" applyFont="1" applyBorder="1" applyAlignment="1">
      <alignment horizontal="center" vertical="center"/>
    </xf>
    <xf numFmtId="0" fontId="11" fillId="0" borderId="6" xfId="36" applyFont="1" applyBorder="1" applyAlignment="1">
      <alignment horizontal="center" vertical="center" wrapText="1"/>
    </xf>
    <xf numFmtId="0" fontId="7" fillId="0" borderId="7" xfId="36" applyFont="1" applyBorder="1" applyAlignment="1">
      <alignment horizontal="center" vertical="center" wrapText="1"/>
    </xf>
    <xf numFmtId="0" fontId="7" fillId="0" borderId="4" xfId="36" applyFont="1" applyBorder="1" applyAlignment="1">
      <alignment horizontal="center" vertical="center" wrapText="1"/>
    </xf>
    <xf numFmtId="49" fontId="7" fillId="0" borderId="18" xfId="36" applyNumberFormat="1" applyFont="1" applyBorder="1" applyAlignment="1">
      <alignment horizontal="center" vertical="center"/>
    </xf>
    <xf numFmtId="49" fontId="7" fillId="0" borderId="1" xfId="36" applyNumberFormat="1" applyFont="1" applyBorder="1" applyAlignment="1">
      <alignment horizontal="center" vertical="center"/>
    </xf>
    <xf numFmtId="49" fontId="7" fillId="0" borderId="2" xfId="36" applyNumberFormat="1" applyFont="1" applyBorder="1" applyAlignment="1">
      <alignment horizontal="center" vertical="center"/>
    </xf>
    <xf numFmtId="0" fontId="10" fillId="0" borderId="0" xfId="36" applyFont="1" applyBorder="1" applyAlignment="1">
      <alignment horizontal="center"/>
    </xf>
    <xf numFmtId="0" fontId="7" fillId="0" borderId="18" xfId="36" applyFont="1" applyBorder="1" applyAlignment="1">
      <alignment horizontal="center"/>
    </xf>
    <xf numFmtId="0" fontId="7" fillId="0" borderId="1" xfId="36" applyFont="1" applyBorder="1" applyAlignment="1">
      <alignment horizontal="center"/>
    </xf>
    <xf numFmtId="0" fontId="7" fillId="0" borderId="2" xfId="36" applyFont="1" applyBorder="1" applyAlignment="1">
      <alignment horizontal="center"/>
    </xf>
    <xf numFmtId="0" fontId="9" fillId="0" borderId="0" xfId="36" applyFont="1" applyAlignment="1">
      <alignment horizontal="center"/>
    </xf>
    <xf numFmtId="0" fontId="10" fillId="0" borderId="0" xfId="36" applyFont="1" applyAlignment="1">
      <alignment horizontal="center"/>
    </xf>
    <xf numFmtId="0" fontId="7" fillId="0" borderId="0" xfId="36" applyFont="1" applyAlignment="1">
      <alignment horizontal="center"/>
    </xf>
    <xf numFmtId="0" fontId="12" fillId="0" borderId="0" xfId="36" applyFont="1" applyAlignment="1">
      <alignment horizontal="center"/>
    </xf>
    <xf numFmtId="0" fontId="12" fillId="0" borderId="0" xfId="36" applyNumberFormat="1" applyFont="1" applyAlignment="1">
      <alignment horizontal="center"/>
    </xf>
    <xf numFmtId="0" fontId="12" fillId="0" borderId="16" xfId="36" applyFont="1" applyBorder="1" applyAlignment="1">
      <alignment horizontal="center"/>
    </xf>
    <xf numFmtId="0" fontId="8" fillId="0" borderId="16" xfId="36" applyFont="1" applyBorder="1" applyAlignment="1">
      <alignment horizontal="center"/>
    </xf>
    <xf numFmtId="0" fontId="11" fillId="0" borderId="6" xfId="67" applyFont="1" applyBorder="1" applyAlignment="1">
      <alignment horizontal="center" vertical="center" wrapText="1"/>
    </xf>
    <xf numFmtId="0" fontId="7" fillId="0" borderId="7" xfId="67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49" fontId="7" fillId="0" borderId="18" xfId="67" applyNumberFormat="1" applyFont="1" applyBorder="1" applyAlignment="1">
      <alignment horizontal="center" vertical="center"/>
    </xf>
    <xf numFmtId="49" fontId="7" fillId="0" borderId="1" xfId="67" applyNumberFormat="1" applyFont="1" applyBorder="1" applyAlignment="1">
      <alignment horizontal="center" vertical="center"/>
    </xf>
    <xf numFmtId="49" fontId="7" fillId="0" borderId="2" xfId="67" applyNumberFormat="1" applyFont="1" applyBorder="1" applyAlignment="1">
      <alignment horizontal="center" vertical="center"/>
    </xf>
    <xf numFmtId="0" fontId="10" fillId="0" borderId="0" xfId="67" applyFont="1" applyBorder="1" applyAlignment="1">
      <alignment horizontal="center"/>
    </xf>
    <xf numFmtId="0" fontId="7" fillId="0" borderId="18" xfId="67" applyFont="1" applyBorder="1" applyAlignment="1">
      <alignment horizontal="center"/>
    </xf>
    <xf numFmtId="0" fontId="7" fillId="0" borderId="1" xfId="67" applyFont="1" applyBorder="1" applyAlignment="1">
      <alignment horizontal="center"/>
    </xf>
    <xf numFmtId="0" fontId="7" fillId="0" borderId="2" xfId="67" applyFont="1" applyBorder="1" applyAlignment="1">
      <alignment horizontal="center"/>
    </xf>
    <xf numFmtId="0" fontId="9" fillId="0" borderId="0" xfId="67" applyFont="1" applyAlignment="1">
      <alignment horizontal="center"/>
    </xf>
    <xf numFmtId="0" fontId="10" fillId="0" borderId="0" xfId="67" applyFont="1" applyAlignment="1">
      <alignment horizontal="center"/>
    </xf>
    <xf numFmtId="0" fontId="7" fillId="0" borderId="0" xfId="67" applyFont="1" applyAlignment="1">
      <alignment horizontal="center"/>
    </xf>
    <xf numFmtId="0" fontId="12" fillId="0" borderId="0" xfId="67" applyFont="1" applyAlignment="1">
      <alignment horizontal="center"/>
    </xf>
    <xf numFmtId="0" fontId="12" fillId="0" borderId="0" xfId="67" applyNumberFormat="1" applyFont="1" applyAlignment="1">
      <alignment horizontal="center"/>
    </xf>
    <xf numFmtId="0" fontId="12" fillId="0" borderId="16" xfId="67" applyFont="1" applyBorder="1" applyAlignment="1">
      <alignment horizontal="center"/>
    </xf>
    <xf numFmtId="0" fontId="8" fillId="0" borderId="16" xfId="67" applyFont="1" applyBorder="1" applyAlignment="1">
      <alignment horizontal="center"/>
    </xf>
    <xf numFmtId="0" fontId="11" fillId="0" borderId="6" xfId="42" applyFont="1" applyBorder="1" applyAlignment="1">
      <alignment horizontal="center" vertical="center" wrapText="1"/>
    </xf>
    <xf numFmtId="0" fontId="7" fillId="0" borderId="7" xfId="42" applyFont="1" applyBorder="1" applyAlignment="1">
      <alignment horizontal="center" vertical="center" wrapText="1"/>
    </xf>
    <xf numFmtId="0" fontId="7" fillId="0" borderId="4" xfId="42" applyFont="1" applyBorder="1" applyAlignment="1">
      <alignment horizontal="center" vertical="center" wrapText="1"/>
    </xf>
    <xf numFmtId="49" fontId="7" fillId="0" borderId="18" xfId="42" applyNumberFormat="1" applyFont="1" applyBorder="1" applyAlignment="1">
      <alignment horizontal="center" vertical="center"/>
    </xf>
    <xf numFmtId="0" fontId="7" fillId="0" borderId="1" xfId="42" applyNumberFormat="1" applyFont="1" applyBorder="1" applyAlignment="1">
      <alignment horizontal="center" vertical="center"/>
    </xf>
    <xf numFmtId="0" fontId="7" fillId="0" borderId="2" xfId="42" applyNumberFormat="1" applyFont="1" applyBorder="1" applyAlignment="1">
      <alignment horizontal="center" vertical="center"/>
    </xf>
    <xf numFmtId="49" fontId="7" fillId="0" borderId="1" xfId="42" applyNumberFormat="1" applyFont="1" applyBorder="1" applyAlignment="1">
      <alignment horizontal="center" vertical="center"/>
    </xf>
    <xf numFmtId="49" fontId="7" fillId="0" borderId="2" xfId="42" applyNumberFormat="1" applyFont="1" applyBorder="1" applyAlignment="1">
      <alignment horizontal="center" vertical="center"/>
    </xf>
    <xf numFmtId="0" fontId="10" fillId="0" borderId="0" xfId="42" applyFont="1" applyBorder="1" applyAlignment="1">
      <alignment horizontal="center"/>
    </xf>
    <xf numFmtId="0" fontId="7" fillId="0" borderId="18" xfId="42" applyFont="1" applyBorder="1" applyAlignment="1">
      <alignment horizontal="center"/>
    </xf>
    <xf numFmtId="0" fontId="7" fillId="0" borderId="1" xfId="42" applyFont="1" applyBorder="1" applyAlignment="1">
      <alignment horizontal="center"/>
    </xf>
    <xf numFmtId="0" fontId="7" fillId="0" borderId="2" xfId="42" applyFont="1" applyBorder="1" applyAlignment="1">
      <alignment horizontal="center"/>
    </xf>
    <xf numFmtId="49" fontId="7" fillId="0" borderId="18" xfId="47" applyNumberFormat="1" applyFont="1" applyBorder="1" applyAlignment="1">
      <alignment horizontal="center" vertical="center"/>
    </xf>
    <xf numFmtId="0" fontId="9" fillId="0" borderId="0" xfId="42" applyFont="1" applyAlignment="1">
      <alignment horizontal="center"/>
    </xf>
    <xf numFmtId="0" fontId="10" fillId="0" borderId="0" xfId="42" applyFont="1" applyAlignment="1">
      <alignment horizontal="center"/>
    </xf>
    <xf numFmtId="0" fontId="7" fillId="0" borderId="0" xfId="42" applyFont="1" applyAlignment="1">
      <alignment horizontal="center"/>
    </xf>
    <xf numFmtId="0" fontId="12" fillId="0" borderId="0" xfId="42" applyFont="1" applyAlignment="1">
      <alignment horizontal="center"/>
    </xf>
    <xf numFmtId="0" fontId="12" fillId="0" borderId="16" xfId="42" applyFont="1" applyBorder="1" applyAlignment="1">
      <alignment horizontal="center"/>
    </xf>
    <xf numFmtId="0" fontId="8" fillId="0" borderId="16" xfId="42" applyFont="1" applyBorder="1" applyAlignment="1">
      <alignment horizontal="center"/>
    </xf>
    <xf numFmtId="0" fontId="7" fillId="0" borderId="1" xfId="47" applyNumberFormat="1" applyFont="1" applyBorder="1" applyAlignment="1">
      <alignment horizontal="center" vertical="center"/>
    </xf>
    <xf numFmtId="0" fontId="7" fillId="0" borderId="2" xfId="47" applyNumberFormat="1" applyFont="1" applyBorder="1" applyAlignment="1">
      <alignment horizontal="center" vertical="center"/>
    </xf>
    <xf numFmtId="49" fontId="7" fillId="0" borderId="18" xfId="57" applyNumberFormat="1" applyFont="1" applyBorder="1" applyAlignment="1">
      <alignment horizontal="center" vertical="center"/>
    </xf>
    <xf numFmtId="49" fontId="7" fillId="0" borderId="1" xfId="57" applyNumberFormat="1" applyFont="1" applyBorder="1" applyAlignment="1">
      <alignment horizontal="center" vertical="center"/>
    </xf>
    <xf numFmtId="0" fontId="11" fillId="0" borderId="6" xfId="57" applyFont="1" applyBorder="1" applyAlignment="1">
      <alignment horizontal="center" vertical="center" wrapText="1"/>
    </xf>
    <xf numFmtId="0" fontId="7" fillId="0" borderId="7" xfId="57" applyFont="1" applyBorder="1" applyAlignment="1">
      <alignment horizontal="center" vertical="center" wrapText="1"/>
    </xf>
    <xf numFmtId="0" fontId="7" fillId="0" borderId="4" xfId="57" applyFont="1" applyBorder="1" applyAlignment="1">
      <alignment horizontal="center" vertical="center" wrapText="1"/>
    </xf>
    <xf numFmtId="0" fontId="10" fillId="0" borderId="0" xfId="57" applyFont="1" applyAlignment="1">
      <alignment horizontal="center"/>
    </xf>
    <xf numFmtId="0" fontId="12" fillId="0" borderId="0" xfId="57" applyFont="1" applyAlignment="1">
      <alignment horizontal="center"/>
    </xf>
    <xf numFmtId="0" fontId="12" fillId="0" borderId="0" xfId="57" applyNumberFormat="1" applyFont="1" applyAlignment="1">
      <alignment horizontal="center"/>
    </xf>
    <xf numFmtId="0" fontId="7" fillId="0" borderId="18" xfId="57" applyFont="1" applyBorder="1" applyAlignment="1">
      <alignment horizontal="center"/>
    </xf>
    <xf numFmtId="0" fontId="7" fillId="0" borderId="1" xfId="57" applyFont="1" applyBorder="1" applyAlignment="1">
      <alignment horizontal="center"/>
    </xf>
    <xf numFmtId="0" fontId="7" fillId="0" borderId="2" xfId="57" applyFont="1" applyBorder="1" applyAlignment="1">
      <alignment horizontal="center"/>
    </xf>
    <xf numFmtId="0" fontId="7" fillId="0" borderId="1" xfId="57" applyNumberFormat="1" applyFont="1" applyBorder="1" applyAlignment="1">
      <alignment horizontal="center" vertical="center"/>
    </xf>
    <xf numFmtId="0" fontId="7" fillId="0" borderId="2" xfId="57" applyNumberFormat="1" applyFont="1" applyBorder="1" applyAlignment="1">
      <alignment horizontal="center" vertical="center"/>
    </xf>
    <xf numFmtId="49" fontId="7" fillId="0" borderId="2" xfId="57" applyNumberFormat="1" applyFont="1" applyBorder="1" applyAlignment="1">
      <alignment horizontal="center" vertical="center"/>
    </xf>
    <xf numFmtId="0" fontId="9" fillId="0" borderId="0" xfId="57" applyFont="1" applyAlignment="1">
      <alignment horizontal="center"/>
    </xf>
    <xf numFmtId="0" fontId="7" fillId="0" borderId="0" xfId="57" applyFont="1" applyAlignment="1">
      <alignment horizontal="center"/>
    </xf>
    <xf numFmtId="0" fontId="10" fillId="0" borderId="0" xfId="57" applyFont="1" applyBorder="1" applyAlignment="1">
      <alignment horizontal="center"/>
    </xf>
    <xf numFmtId="0" fontId="12" fillId="0" borderId="16" xfId="57" applyFont="1" applyBorder="1" applyAlignment="1">
      <alignment horizontal="center"/>
    </xf>
    <xf numFmtId="0" fontId="8" fillId="0" borderId="16" xfId="57" applyFont="1" applyBorder="1" applyAlignment="1">
      <alignment horizontal="center"/>
    </xf>
    <xf numFmtId="0" fontId="13" fillId="0" borderId="27" xfId="30" applyFont="1" applyBorder="1" applyAlignment="1">
      <alignment horizontal="center"/>
    </xf>
    <xf numFmtId="0" fontId="9" fillId="0" borderId="0" xfId="38" applyFont="1" applyAlignment="1">
      <alignment horizontal="center"/>
    </xf>
    <xf numFmtId="0" fontId="11" fillId="0" borderId="6" xfId="61" applyFont="1" applyBorder="1" applyAlignment="1">
      <alignment horizontal="center" vertical="center" wrapText="1"/>
    </xf>
    <xf numFmtId="0" fontId="7" fillId="0" borderId="7" xfId="61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49" fontId="7" fillId="0" borderId="18" xfId="61" applyNumberFormat="1" applyFont="1" applyBorder="1" applyAlignment="1">
      <alignment horizontal="center" vertical="center"/>
    </xf>
    <xf numFmtId="49" fontId="7" fillId="0" borderId="1" xfId="61" applyNumberFormat="1" applyFont="1" applyBorder="1" applyAlignment="1">
      <alignment horizontal="center" vertical="center"/>
    </xf>
    <xf numFmtId="49" fontId="7" fillId="0" borderId="2" xfId="61" applyNumberFormat="1" applyFont="1" applyBorder="1" applyAlignment="1">
      <alignment horizontal="center" vertical="center"/>
    </xf>
    <xf numFmtId="0" fontId="10" fillId="0" borderId="0" xfId="61" applyFont="1" applyBorder="1" applyAlignment="1">
      <alignment horizontal="center"/>
    </xf>
    <xf numFmtId="0" fontId="7" fillId="0" borderId="18" xfId="61" applyFont="1" applyBorder="1" applyAlignment="1">
      <alignment horizontal="center"/>
    </xf>
    <xf numFmtId="0" fontId="7" fillId="0" borderId="1" xfId="61" applyFont="1" applyBorder="1" applyAlignment="1">
      <alignment horizontal="center"/>
    </xf>
    <xf numFmtId="0" fontId="7" fillId="0" borderId="2" xfId="61" applyFont="1" applyBorder="1" applyAlignment="1">
      <alignment horizontal="center"/>
    </xf>
    <xf numFmtId="0" fontId="9" fillId="0" borderId="0" xfId="61" applyFont="1" applyAlignment="1">
      <alignment horizontal="center"/>
    </xf>
    <xf numFmtId="0" fontId="10" fillId="0" borderId="0" xfId="61" applyFont="1" applyAlignment="1">
      <alignment horizontal="center"/>
    </xf>
    <xf numFmtId="0" fontId="7" fillId="0" borderId="0" xfId="61" applyFont="1" applyAlignment="1">
      <alignment horizontal="center"/>
    </xf>
    <xf numFmtId="0" fontId="12" fillId="0" borderId="0" xfId="61" applyFont="1" applyAlignment="1">
      <alignment horizontal="center"/>
    </xf>
    <xf numFmtId="0" fontId="12" fillId="0" borderId="0" xfId="45" applyNumberFormat="1" applyFont="1" applyAlignment="1">
      <alignment horizontal="center"/>
    </xf>
    <xf numFmtId="0" fontId="12" fillId="0" borderId="16" xfId="61" applyFont="1" applyBorder="1" applyAlignment="1">
      <alignment horizontal="center"/>
    </xf>
    <xf numFmtId="0" fontId="8" fillId="0" borderId="16" xfId="61" applyFont="1" applyBorder="1" applyAlignment="1">
      <alignment horizontal="center"/>
    </xf>
    <xf numFmtId="0" fontId="11" fillId="0" borderId="6" xfId="47" applyFont="1" applyBorder="1" applyAlignment="1">
      <alignment horizontal="center" vertical="center" wrapText="1"/>
    </xf>
    <xf numFmtId="0" fontId="7" fillId="0" borderId="7" xfId="47" applyFont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49" fontId="7" fillId="0" borderId="1" xfId="47" applyNumberFormat="1" applyFont="1" applyBorder="1" applyAlignment="1">
      <alignment horizontal="center" vertical="center"/>
    </xf>
    <xf numFmtId="49" fontId="7" fillId="0" borderId="2" xfId="47" applyNumberFormat="1" applyFont="1" applyBorder="1" applyAlignment="1">
      <alignment horizontal="center" vertical="center"/>
    </xf>
    <xf numFmtId="0" fontId="10" fillId="0" borderId="0" xfId="47" applyFont="1" applyBorder="1" applyAlignment="1">
      <alignment horizontal="center"/>
    </xf>
    <xf numFmtId="0" fontId="7" fillId="0" borderId="18" xfId="47" applyFont="1" applyBorder="1" applyAlignment="1">
      <alignment horizontal="center"/>
    </xf>
    <xf numFmtId="0" fontId="7" fillId="0" borderId="1" xfId="47" applyFont="1" applyBorder="1" applyAlignment="1">
      <alignment horizontal="center"/>
    </xf>
    <xf numFmtId="0" fontId="7" fillId="0" borderId="2" xfId="47" applyFont="1" applyBorder="1" applyAlignment="1">
      <alignment horizontal="center"/>
    </xf>
    <xf numFmtId="0" fontId="9" fillId="0" borderId="0" xfId="47" applyFont="1" applyAlignment="1">
      <alignment horizontal="center"/>
    </xf>
    <xf numFmtId="0" fontId="10" fillId="0" borderId="0" xfId="47" applyFont="1" applyAlignment="1">
      <alignment horizontal="center"/>
    </xf>
    <xf numFmtId="0" fontId="7" fillId="0" borderId="0" xfId="47" applyFont="1" applyAlignment="1">
      <alignment horizontal="center"/>
    </xf>
    <xf numFmtId="0" fontId="12" fillId="0" borderId="0" xfId="47" applyFont="1" applyAlignment="1">
      <alignment horizontal="center"/>
    </xf>
    <xf numFmtId="0" fontId="12" fillId="0" borderId="0" xfId="47" applyNumberFormat="1" applyFont="1" applyAlignment="1">
      <alignment horizontal="center"/>
    </xf>
    <xf numFmtId="0" fontId="12" fillId="0" borderId="16" xfId="47" applyFont="1" applyBorder="1" applyAlignment="1">
      <alignment horizontal="center"/>
    </xf>
    <xf numFmtId="0" fontId="8" fillId="0" borderId="16" xfId="47" applyFont="1" applyBorder="1" applyAlignment="1">
      <alignment horizontal="center"/>
    </xf>
    <xf numFmtId="0" fontId="11" fillId="0" borderId="6" xfId="38" applyFont="1" applyBorder="1" applyAlignment="1">
      <alignment horizontal="center" vertical="center" wrapText="1"/>
    </xf>
    <xf numFmtId="0" fontId="7" fillId="0" borderId="7" xfId="38" applyFont="1" applyBorder="1" applyAlignment="1">
      <alignment horizontal="center" vertical="center" wrapText="1"/>
    </xf>
    <xf numFmtId="0" fontId="7" fillId="0" borderId="4" xfId="38" applyFont="1" applyBorder="1" applyAlignment="1">
      <alignment horizontal="center" vertical="center" wrapText="1"/>
    </xf>
    <xf numFmtId="49" fontId="7" fillId="0" borderId="18" xfId="38" applyNumberFormat="1" applyFont="1" applyBorder="1" applyAlignment="1">
      <alignment horizontal="center" vertical="center"/>
    </xf>
    <xf numFmtId="49" fontId="7" fillId="0" borderId="1" xfId="38" applyNumberFormat="1" applyFont="1" applyBorder="1" applyAlignment="1">
      <alignment horizontal="center" vertical="center"/>
    </xf>
    <xf numFmtId="49" fontId="7" fillId="0" borderId="2" xfId="38" applyNumberFormat="1" applyFont="1" applyBorder="1" applyAlignment="1">
      <alignment horizontal="center" vertical="center"/>
    </xf>
    <xf numFmtId="0" fontId="10" fillId="0" borderId="0" xfId="38" applyFont="1" applyBorder="1" applyAlignment="1">
      <alignment horizontal="center"/>
    </xf>
    <xf numFmtId="0" fontId="7" fillId="0" borderId="18" xfId="38" applyFont="1" applyBorder="1" applyAlignment="1">
      <alignment horizontal="center"/>
    </xf>
    <xf numFmtId="0" fontId="7" fillId="0" borderId="1" xfId="38" applyFont="1" applyBorder="1" applyAlignment="1">
      <alignment horizontal="center"/>
    </xf>
    <xf numFmtId="0" fontId="7" fillId="0" borderId="2" xfId="38" applyFont="1" applyBorder="1" applyAlignment="1">
      <alignment horizontal="center"/>
    </xf>
    <xf numFmtId="0" fontId="10" fillId="0" borderId="0" xfId="38" applyFont="1" applyAlignment="1">
      <alignment horizontal="center"/>
    </xf>
    <xf numFmtId="0" fontId="7" fillId="0" borderId="0" xfId="38" applyFont="1" applyAlignment="1">
      <alignment horizontal="center"/>
    </xf>
    <xf numFmtId="0" fontId="12" fillId="0" borderId="0" xfId="38" applyFont="1" applyAlignment="1">
      <alignment horizontal="center"/>
    </xf>
    <xf numFmtId="0" fontId="12" fillId="0" borderId="16" xfId="38" applyFont="1" applyBorder="1" applyAlignment="1">
      <alignment horizontal="center"/>
    </xf>
    <xf numFmtId="0" fontId="8" fillId="0" borderId="16" xfId="38" applyFont="1" applyBorder="1" applyAlignment="1">
      <alignment horizontal="center"/>
    </xf>
    <xf numFmtId="0" fontId="11" fillId="0" borderId="6" xfId="45" applyFont="1" applyBorder="1" applyAlignment="1">
      <alignment horizontal="center" vertical="center" wrapText="1"/>
    </xf>
    <xf numFmtId="0" fontId="7" fillId="0" borderId="7" xfId="45" applyFont="1" applyBorder="1" applyAlignment="1">
      <alignment horizontal="center" vertical="center" wrapText="1"/>
    </xf>
    <xf numFmtId="0" fontId="7" fillId="0" borderId="4" xfId="45" applyFont="1" applyBorder="1" applyAlignment="1">
      <alignment horizontal="center" vertical="center" wrapText="1"/>
    </xf>
    <xf numFmtId="49" fontId="7" fillId="0" borderId="18" xfId="45" applyNumberFormat="1" applyFont="1" applyBorder="1" applyAlignment="1">
      <alignment horizontal="center" vertical="center"/>
    </xf>
    <xf numFmtId="49" fontId="7" fillId="0" borderId="1" xfId="45" applyNumberFormat="1" applyFont="1" applyBorder="1" applyAlignment="1">
      <alignment horizontal="center" vertical="center"/>
    </xf>
    <xf numFmtId="49" fontId="7" fillId="0" borderId="2" xfId="45" applyNumberFormat="1" applyFont="1" applyBorder="1" applyAlignment="1">
      <alignment horizontal="center" vertical="center"/>
    </xf>
    <xf numFmtId="0" fontId="10" fillId="0" borderId="0" xfId="45" applyFont="1" applyBorder="1" applyAlignment="1">
      <alignment horizontal="center"/>
    </xf>
    <xf numFmtId="0" fontId="7" fillId="0" borderId="18" xfId="45" applyFont="1" applyBorder="1" applyAlignment="1">
      <alignment horizontal="center"/>
    </xf>
    <xf numFmtId="0" fontId="7" fillId="0" borderId="1" xfId="45" applyFont="1" applyBorder="1" applyAlignment="1">
      <alignment horizontal="center"/>
    </xf>
    <xf numFmtId="0" fontId="7" fillId="0" borderId="2" xfId="45" applyFont="1" applyBorder="1" applyAlignment="1">
      <alignment horizontal="center"/>
    </xf>
    <xf numFmtId="0" fontId="9" fillId="0" borderId="0" xfId="45" applyFont="1" applyAlignment="1">
      <alignment horizontal="center"/>
    </xf>
    <xf numFmtId="0" fontId="10" fillId="0" borderId="0" xfId="45" applyFont="1" applyAlignment="1">
      <alignment horizontal="center"/>
    </xf>
    <xf numFmtId="0" fontId="7" fillId="0" borderId="0" xfId="45" applyFont="1" applyAlignment="1">
      <alignment horizontal="center"/>
    </xf>
    <xf numFmtId="0" fontId="12" fillId="0" borderId="0" xfId="45" applyFont="1" applyAlignment="1">
      <alignment horizontal="center"/>
    </xf>
    <xf numFmtId="0" fontId="12" fillId="0" borderId="16" xfId="45" applyFont="1" applyBorder="1" applyAlignment="1">
      <alignment horizontal="center"/>
    </xf>
    <xf numFmtId="0" fontId="8" fillId="0" borderId="16" xfId="45" applyFont="1" applyBorder="1" applyAlignment="1">
      <alignment horizontal="center"/>
    </xf>
    <xf numFmtId="0" fontId="13" fillId="0" borderId="16" xfId="30" applyFont="1" applyBorder="1" applyAlignment="1">
      <alignment horizontal="center"/>
    </xf>
    <xf numFmtId="0" fontId="13" fillId="0" borderId="0" xfId="11" applyFont="1" applyBorder="1" applyAlignment="1">
      <alignment horizontal="center"/>
    </xf>
    <xf numFmtId="49" fontId="7" fillId="0" borderId="18" xfId="37" applyNumberFormat="1" applyFont="1" applyBorder="1" applyAlignment="1">
      <alignment horizontal="center" vertical="center"/>
    </xf>
    <xf numFmtId="49" fontId="13" fillId="0" borderId="18" xfId="37" applyNumberFormat="1" applyFont="1" applyBorder="1" applyAlignment="1">
      <alignment horizontal="center" vertical="center"/>
    </xf>
    <xf numFmtId="0" fontId="12" fillId="0" borderId="0" xfId="37" applyNumberFormat="1" applyFont="1" applyAlignment="1">
      <alignment horizontal="center"/>
    </xf>
    <xf numFmtId="0" fontId="11" fillId="0" borderId="6" xfId="37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8" xfId="37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9" fillId="0" borderId="0" xfId="37" applyFont="1" applyAlignment="1">
      <alignment horizontal="right"/>
    </xf>
    <xf numFmtId="0" fontId="8" fillId="0" borderId="16" xfId="37" applyFont="1" applyBorder="1" applyAlignment="1">
      <alignment horizontal="center"/>
    </xf>
    <xf numFmtId="0" fontId="10" fillId="0" borderId="0" xfId="37" applyFont="1" applyBorder="1" applyAlignment="1">
      <alignment horizontal="center"/>
    </xf>
    <xf numFmtId="0" fontId="12" fillId="0" borderId="0" xfId="37" applyFont="1" applyAlignment="1">
      <alignment horizontal="center"/>
    </xf>
    <xf numFmtId="0" fontId="12" fillId="0" borderId="16" xfId="37" applyFont="1" applyBorder="1" applyAlignment="1">
      <alignment horizontal="center"/>
    </xf>
    <xf numFmtId="0" fontId="7" fillId="0" borderId="0" xfId="37" applyFont="1" applyBorder="1" applyAlignment="1"/>
    <xf numFmtId="0" fontId="8" fillId="0" borderId="16" xfId="28" applyFont="1" applyBorder="1" applyAlignment="1">
      <alignment horizontal="center"/>
    </xf>
    <xf numFmtId="0" fontId="10" fillId="0" borderId="0" xfId="28" applyFont="1" applyBorder="1" applyAlignment="1">
      <alignment horizontal="center"/>
    </xf>
    <xf numFmtId="0" fontId="12" fillId="0" borderId="0" xfId="28" applyFont="1" applyAlignment="1">
      <alignment horizontal="center"/>
    </xf>
    <xf numFmtId="0" fontId="12" fillId="0" borderId="0" xfId="28" applyNumberFormat="1" applyFont="1" applyAlignment="1">
      <alignment horizontal="center"/>
    </xf>
    <xf numFmtId="0" fontId="7" fillId="0" borderId="0" xfId="28" applyFont="1" applyBorder="1" applyAlignment="1"/>
    <xf numFmtId="0" fontId="12" fillId="0" borderId="16" xfId="28" applyFont="1" applyBorder="1" applyAlignment="1">
      <alignment horizontal="center"/>
    </xf>
    <xf numFmtId="49" fontId="7" fillId="0" borderId="18" xfId="28" applyNumberFormat="1" applyFont="1" applyBorder="1" applyAlignment="1">
      <alignment horizontal="center" vertical="center"/>
    </xf>
    <xf numFmtId="0" fontId="11" fillId="0" borderId="6" xfId="28" applyFont="1" applyBorder="1" applyAlignment="1">
      <alignment horizontal="center" vertical="center" wrapText="1"/>
    </xf>
    <xf numFmtId="0" fontId="7" fillId="0" borderId="18" xfId="28" applyFont="1" applyBorder="1" applyAlignment="1">
      <alignment horizontal="center"/>
    </xf>
    <xf numFmtId="0" fontId="9" fillId="0" borderId="0" xfId="29" applyFont="1" applyAlignment="1">
      <alignment horizontal="right"/>
    </xf>
    <xf numFmtId="0" fontId="8" fillId="0" borderId="16" xfId="29" applyFont="1" applyBorder="1" applyAlignment="1">
      <alignment horizontal="center"/>
    </xf>
    <xf numFmtId="0" fontId="10" fillId="0" borderId="0" xfId="29" applyFont="1" applyBorder="1" applyAlignment="1">
      <alignment horizontal="center"/>
    </xf>
    <xf numFmtId="0" fontId="12" fillId="0" borderId="0" xfId="29" applyFont="1" applyAlignment="1">
      <alignment horizontal="center"/>
    </xf>
    <xf numFmtId="49" fontId="7" fillId="0" borderId="18" xfId="29" applyNumberFormat="1" applyFont="1" applyBorder="1" applyAlignment="1">
      <alignment horizontal="center" vertical="center"/>
    </xf>
    <xf numFmtId="0" fontId="7" fillId="0" borderId="18" xfId="29" applyFont="1" applyBorder="1" applyAlignment="1">
      <alignment horizontal="center"/>
    </xf>
    <xf numFmtId="0" fontId="12" fillId="0" borderId="16" xfId="29" applyFont="1" applyBorder="1" applyAlignment="1">
      <alignment horizontal="center"/>
    </xf>
    <xf numFmtId="0" fontId="11" fillId="0" borderId="6" xfId="29" applyFont="1" applyBorder="1" applyAlignment="1">
      <alignment horizontal="center" vertical="center" wrapText="1"/>
    </xf>
    <xf numFmtId="0" fontId="7" fillId="0" borderId="0" xfId="29" applyFont="1" applyBorder="1" applyAlignment="1"/>
    <xf numFmtId="0" fontId="12" fillId="0" borderId="0" xfId="29" applyNumberFormat="1" applyFont="1" applyAlignment="1">
      <alignment horizontal="center"/>
    </xf>
    <xf numFmtId="0" fontId="11" fillId="0" borderId="6" xfId="34" applyFont="1" applyBorder="1" applyAlignment="1">
      <alignment horizontal="center" vertical="center" wrapText="1"/>
    </xf>
    <xf numFmtId="0" fontId="7" fillId="0" borderId="7" xfId="34" applyFont="1" applyBorder="1" applyAlignment="1">
      <alignment horizontal="center" vertical="center" wrapText="1"/>
    </xf>
    <xf numFmtId="0" fontId="7" fillId="0" borderId="4" xfId="34" applyFont="1" applyBorder="1" applyAlignment="1">
      <alignment horizontal="center" vertical="center" wrapText="1"/>
    </xf>
    <xf numFmtId="49" fontId="7" fillId="0" borderId="18" xfId="34" applyNumberFormat="1" applyFont="1" applyBorder="1" applyAlignment="1">
      <alignment horizontal="center" vertical="center"/>
    </xf>
    <xf numFmtId="49" fontId="7" fillId="0" borderId="1" xfId="34" applyNumberFormat="1" applyFont="1" applyBorder="1" applyAlignment="1">
      <alignment horizontal="center" vertical="center"/>
    </xf>
    <xf numFmtId="49" fontId="7" fillId="0" borderId="2" xfId="34" applyNumberFormat="1" applyFont="1" applyBorder="1" applyAlignment="1">
      <alignment horizontal="center" vertical="center"/>
    </xf>
    <xf numFmtId="0" fontId="10" fillId="0" borderId="0" xfId="34" applyFont="1" applyBorder="1" applyAlignment="1">
      <alignment horizontal="center"/>
    </xf>
    <xf numFmtId="0" fontId="7" fillId="0" borderId="18" xfId="34" applyFont="1" applyBorder="1" applyAlignment="1">
      <alignment horizontal="center"/>
    </xf>
    <xf numFmtId="0" fontId="7" fillId="0" borderId="1" xfId="34" applyFont="1" applyBorder="1" applyAlignment="1">
      <alignment horizontal="center"/>
    </xf>
    <xf numFmtId="0" fontId="7" fillId="0" borderId="2" xfId="34" applyFont="1" applyBorder="1" applyAlignment="1">
      <alignment horizontal="center"/>
    </xf>
    <xf numFmtId="0" fontId="9" fillId="0" borderId="0" xfId="34" applyFont="1" applyAlignment="1">
      <alignment horizontal="center"/>
    </xf>
    <xf numFmtId="0" fontId="10" fillId="0" borderId="0" xfId="34" applyFont="1" applyAlignment="1">
      <alignment horizontal="center"/>
    </xf>
    <xf numFmtId="0" fontId="7" fillId="0" borderId="0" xfId="34" applyFont="1" applyAlignment="1">
      <alignment horizontal="center"/>
    </xf>
    <xf numFmtId="0" fontId="12" fillId="0" borderId="0" xfId="34" applyFont="1" applyAlignment="1">
      <alignment horizontal="center"/>
    </xf>
    <xf numFmtId="0" fontId="12" fillId="0" borderId="0" xfId="34" applyNumberFormat="1" applyFont="1" applyAlignment="1">
      <alignment horizontal="center"/>
    </xf>
    <xf numFmtId="0" fontId="12" fillId="0" borderId="16" xfId="34" applyFont="1" applyBorder="1" applyAlignment="1">
      <alignment horizontal="center"/>
    </xf>
    <xf numFmtId="0" fontId="8" fillId="0" borderId="16" xfId="34" applyFont="1" applyBorder="1" applyAlignment="1">
      <alignment horizontal="center"/>
    </xf>
    <xf numFmtId="0" fontId="11" fillId="0" borderId="6" xfId="39" applyFont="1" applyBorder="1" applyAlignment="1">
      <alignment horizontal="center" vertical="center" wrapText="1"/>
    </xf>
    <xf numFmtId="0" fontId="7" fillId="0" borderId="7" xfId="39" applyFont="1" applyBorder="1" applyAlignment="1">
      <alignment horizontal="center" vertical="center" wrapText="1"/>
    </xf>
    <xf numFmtId="0" fontId="7" fillId="0" borderId="4" xfId="39" applyFont="1" applyBorder="1" applyAlignment="1">
      <alignment horizontal="center" vertical="center" wrapText="1"/>
    </xf>
    <xf numFmtId="49" fontId="7" fillId="0" borderId="18" xfId="39" applyNumberFormat="1" applyFont="1" applyBorder="1" applyAlignment="1">
      <alignment horizontal="center" vertical="center"/>
    </xf>
    <xf numFmtId="49" fontId="7" fillId="0" borderId="1" xfId="39" applyNumberFormat="1" applyFont="1" applyBorder="1" applyAlignment="1">
      <alignment horizontal="center" vertical="center"/>
    </xf>
    <xf numFmtId="49" fontId="7" fillId="0" borderId="2" xfId="39" applyNumberFormat="1" applyFont="1" applyBorder="1" applyAlignment="1">
      <alignment horizontal="center" vertical="center"/>
    </xf>
    <xf numFmtId="0" fontId="10" fillId="0" borderId="0" xfId="39" applyFont="1" applyBorder="1" applyAlignment="1">
      <alignment horizontal="center"/>
    </xf>
    <xf numFmtId="0" fontId="7" fillId="0" borderId="18" xfId="39" applyFont="1" applyBorder="1" applyAlignment="1">
      <alignment horizontal="center"/>
    </xf>
    <xf numFmtId="0" fontId="7" fillId="0" borderId="1" xfId="39" applyFont="1" applyBorder="1" applyAlignment="1">
      <alignment horizontal="center"/>
    </xf>
    <xf numFmtId="0" fontId="7" fillId="0" borderId="2" xfId="39" applyFont="1" applyBorder="1" applyAlignment="1">
      <alignment horizontal="center"/>
    </xf>
    <xf numFmtId="0" fontId="9" fillId="0" borderId="0" xfId="39" applyFont="1" applyAlignment="1">
      <alignment horizontal="center"/>
    </xf>
    <xf numFmtId="0" fontId="10" fillId="0" borderId="0" xfId="39" applyFont="1" applyAlignment="1">
      <alignment horizontal="center"/>
    </xf>
    <xf numFmtId="0" fontId="7" fillId="0" borderId="0" xfId="39" applyFont="1" applyAlignment="1">
      <alignment horizontal="center"/>
    </xf>
    <xf numFmtId="0" fontId="12" fillId="0" borderId="0" xfId="39" applyFont="1" applyAlignment="1">
      <alignment horizontal="center"/>
    </xf>
    <xf numFmtId="0" fontId="12" fillId="0" borderId="0" xfId="39" applyNumberFormat="1" applyFont="1" applyAlignment="1">
      <alignment horizontal="center"/>
    </xf>
    <xf numFmtId="0" fontId="12" fillId="0" borderId="16" xfId="39" applyFont="1" applyBorder="1" applyAlignment="1">
      <alignment horizontal="center"/>
    </xf>
    <xf numFmtId="0" fontId="8" fillId="0" borderId="16" xfId="39" applyFont="1" applyBorder="1" applyAlignment="1">
      <alignment horizontal="center"/>
    </xf>
    <xf numFmtId="49" fontId="7" fillId="0" borderId="18" xfId="48" applyNumberFormat="1" applyFont="1" applyBorder="1" applyAlignment="1">
      <alignment horizontal="center" vertical="center"/>
    </xf>
    <xf numFmtId="49" fontId="7" fillId="0" borderId="1" xfId="48" applyNumberFormat="1" applyFont="1" applyBorder="1" applyAlignment="1">
      <alignment horizontal="center" vertical="center"/>
    </xf>
    <xf numFmtId="0" fontId="11" fillId="0" borderId="6" xfId="48" applyFont="1" applyBorder="1" applyAlignment="1">
      <alignment horizontal="center" vertical="center" wrapText="1"/>
    </xf>
    <xf numFmtId="0" fontId="7" fillId="0" borderId="7" xfId="48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10" fillId="0" borderId="0" xfId="48" applyFont="1" applyAlignment="1">
      <alignment horizontal="center"/>
    </xf>
    <xf numFmtId="0" fontId="12" fillId="0" borderId="0" xfId="48" applyFont="1" applyAlignment="1">
      <alignment horizontal="center"/>
    </xf>
    <xf numFmtId="0" fontId="12" fillId="0" borderId="0" xfId="48" applyNumberFormat="1" applyFont="1" applyAlignment="1">
      <alignment horizontal="center"/>
    </xf>
    <xf numFmtId="0" fontId="7" fillId="0" borderId="18" xfId="48" applyFont="1" applyBorder="1" applyAlignment="1">
      <alignment horizontal="center"/>
    </xf>
    <xf numFmtId="0" fontId="7" fillId="0" borderId="1" xfId="48" applyFont="1" applyBorder="1" applyAlignment="1">
      <alignment horizontal="center"/>
    </xf>
    <xf numFmtId="0" fontId="7" fillId="0" borderId="2" xfId="48" applyFont="1" applyBorder="1" applyAlignment="1">
      <alignment horizontal="center"/>
    </xf>
    <xf numFmtId="49" fontId="7" fillId="0" borderId="2" xfId="48" applyNumberFormat="1" applyFont="1" applyBorder="1" applyAlignment="1">
      <alignment horizontal="center" vertical="center"/>
    </xf>
    <xf numFmtId="0" fontId="9" fillId="0" borderId="0" xfId="48" applyFont="1" applyAlignment="1">
      <alignment horizontal="center"/>
    </xf>
    <xf numFmtId="0" fontId="7" fillId="0" borderId="0" xfId="48" applyFont="1" applyAlignment="1">
      <alignment horizontal="center"/>
    </xf>
    <xf numFmtId="0" fontId="10" fillId="0" borderId="0" xfId="48" applyFont="1" applyBorder="1" applyAlignment="1">
      <alignment horizontal="center"/>
    </xf>
    <xf numFmtId="0" fontId="12" fillId="0" borderId="16" xfId="48" applyFont="1" applyBorder="1" applyAlignment="1">
      <alignment horizontal="center"/>
    </xf>
    <xf numFmtId="0" fontId="8" fillId="0" borderId="16" xfId="48" applyFont="1" applyBorder="1" applyAlignment="1">
      <alignment horizontal="center"/>
    </xf>
    <xf numFmtId="49" fontId="7" fillId="0" borderId="18" xfId="50" applyNumberFormat="1" applyFont="1" applyBorder="1" applyAlignment="1">
      <alignment horizontal="center" vertical="center"/>
    </xf>
    <xf numFmtId="49" fontId="7" fillId="0" borderId="1" xfId="50" applyNumberFormat="1" applyFont="1" applyBorder="1" applyAlignment="1">
      <alignment horizontal="center" vertical="center"/>
    </xf>
    <xf numFmtId="0" fontId="11" fillId="0" borderId="6" xfId="50" applyFont="1" applyBorder="1" applyAlignment="1">
      <alignment horizontal="center" vertical="center" wrapText="1"/>
    </xf>
    <xf numFmtId="0" fontId="7" fillId="0" borderId="7" xfId="50" applyFont="1" applyBorder="1" applyAlignment="1">
      <alignment horizontal="center" vertical="center" wrapText="1"/>
    </xf>
    <xf numFmtId="0" fontId="7" fillId="0" borderId="4" xfId="50" applyFont="1" applyBorder="1" applyAlignment="1">
      <alignment horizontal="center" vertical="center" wrapText="1"/>
    </xf>
    <xf numFmtId="0" fontId="10" fillId="0" borderId="0" xfId="50" applyFont="1" applyAlignment="1">
      <alignment horizontal="center"/>
    </xf>
    <xf numFmtId="0" fontId="12" fillId="0" borderId="0" xfId="50" applyFont="1" applyAlignment="1">
      <alignment horizontal="center"/>
    </xf>
    <xf numFmtId="0" fontId="12" fillId="0" borderId="0" xfId="50" applyNumberFormat="1" applyFont="1" applyAlignment="1">
      <alignment horizontal="center"/>
    </xf>
    <xf numFmtId="0" fontId="7" fillId="0" borderId="18" xfId="50" applyFont="1" applyBorder="1" applyAlignment="1">
      <alignment horizontal="center"/>
    </xf>
    <xf numFmtId="0" fontId="7" fillId="0" borderId="1" xfId="50" applyFont="1" applyBorder="1" applyAlignment="1">
      <alignment horizontal="center"/>
    </xf>
    <xf numFmtId="0" fontId="7" fillId="0" borderId="2" xfId="50" applyFont="1" applyBorder="1" applyAlignment="1">
      <alignment horizontal="center"/>
    </xf>
    <xf numFmtId="49" fontId="7" fillId="0" borderId="2" xfId="50" applyNumberFormat="1" applyFont="1" applyBorder="1" applyAlignment="1">
      <alignment horizontal="center" vertical="center"/>
    </xf>
    <xf numFmtId="0" fontId="9" fillId="0" borderId="0" xfId="50" applyFont="1" applyAlignment="1">
      <alignment horizontal="center"/>
    </xf>
    <xf numFmtId="0" fontId="7" fillId="0" borderId="0" xfId="50" applyFont="1" applyAlignment="1">
      <alignment horizontal="center"/>
    </xf>
    <xf numFmtId="0" fontId="10" fillId="0" borderId="0" xfId="50" applyFont="1" applyBorder="1" applyAlignment="1">
      <alignment horizontal="center"/>
    </xf>
    <xf numFmtId="0" fontId="12" fillId="0" borderId="16" xfId="50" applyFont="1" applyBorder="1" applyAlignment="1">
      <alignment horizontal="center"/>
    </xf>
    <xf numFmtId="0" fontId="8" fillId="0" borderId="16" xfId="50" applyFont="1" applyBorder="1" applyAlignment="1">
      <alignment horizontal="center"/>
    </xf>
    <xf numFmtId="49" fontId="7" fillId="3" borderId="18" xfId="54" applyNumberFormat="1" applyFont="1" applyFill="1" applyBorder="1" applyAlignment="1">
      <alignment horizontal="center" vertical="center"/>
    </xf>
    <xf numFmtId="49" fontId="7" fillId="3" borderId="1" xfId="54" applyNumberFormat="1" applyFont="1" applyFill="1" applyBorder="1" applyAlignment="1">
      <alignment horizontal="center" vertical="center"/>
    </xf>
    <xf numFmtId="49" fontId="7" fillId="0" borderId="18" xfId="54" applyNumberFormat="1" applyFont="1" applyBorder="1" applyAlignment="1">
      <alignment horizontal="center" vertical="center"/>
    </xf>
    <xf numFmtId="49" fontId="7" fillId="0" borderId="1" xfId="54" applyNumberFormat="1" applyFont="1" applyBorder="1" applyAlignment="1">
      <alignment horizontal="center" vertical="center"/>
    </xf>
    <xf numFmtId="0" fontId="11" fillId="0" borderId="6" xfId="54" applyFont="1" applyBorder="1" applyAlignment="1">
      <alignment horizontal="center" vertical="center" wrapText="1"/>
    </xf>
    <xf numFmtId="0" fontId="7" fillId="0" borderId="7" xfId="54" applyFont="1" applyBorder="1" applyAlignment="1">
      <alignment horizontal="center" vertical="center" wrapText="1"/>
    </xf>
    <xf numFmtId="0" fontId="7" fillId="0" borderId="4" xfId="54" applyFont="1" applyBorder="1" applyAlignment="1">
      <alignment horizontal="center" vertical="center" wrapText="1"/>
    </xf>
    <xf numFmtId="0" fontId="10" fillId="0" borderId="0" xfId="54" applyFont="1" applyAlignment="1">
      <alignment horizontal="center"/>
    </xf>
    <xf numFmtId="0" fontId="12" fillId="0" borderId="0" xfId="54" applyFont="1" applyAlignment="1">
      <alignment horizontal="center"/>
    </xf>
    <xf numFmtId="0" fontId="12" fillId="0" borderId="0" xfId="54" applyNumberFormat="1" applyFont="1" applyAlignment="1">
      <alignment horizontal="center"/>
    </xf>
    <xf numFmtId="0" fontId="7" fillId="0" borderId="18" xfId="54" applyFont="1" applyBorder="1" applyAlignment="1">
      <alignment horizontal="center"/>
    </xf>
    <xf numFmtId="0" fontId="7" fillId="0" borderId="1" xfId="54" applyFont="1" applyBorder="1" applyAlignment="1">
      <alignment horizontal="center"/>
    </xf>
    <xf numFmtId="0" fontId="7" fillId="0" borderId="2" xfId="54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7" fillId="0" borderId="2" xfId="54" applyNumberFormat="1" applyFont="1" applyBorder="1" applyAlignment="1">
      <alignment horizontal="center" vertical="center"/>
    </xf>
    <xf numFmtId="0" fontId="9" fillId="0" borderId="0" xfId="54" applyFont="1" applyAlignment="1">
      <alignment horizontal="center"/>
    </xf>
    <xf numFmtId="0" fontId="7" fillId="0" borderId="0" xfId="54" applyFont="1" applyAlignment="1">
      <alignment horizontal="center"/>
    </xf>
    <xf numFmtId="0" fontId="10" fillId="0" borderId="0" xfId="54" applyFont="1" applyBorder="1" applyAlignment="1">
      <alignment horizontal="center"/>
    </xf>
    <xf numFmtId="0" fontId="12" fillId="0" borderId="16" xfId="54" applyFont="1" applyBorder="1" applyAlignment="1">
      <alignment horizontal="center"/>
    </xf>
    <xf numFmtId="0" fontId="8" fillId="0" borderId="16" xfId="54" applyFont="1" applyBorder="1" applyAlignment="1">
      <alignment horizontal="center"/>
    </xf>
    <xf numFmtId="49" fontId="7" fillId="0" borderId="18" xfId="35" applyNumberFormat="1" applyFont="1" applyBorder="1" applyAlignment="1">
      <alignment horizontal="center" vertical="center"/>
    </xf>
    <xf numFmtId="49" fontId="7" fillId="0" borderId="1" xfId="35" applyNumberFormat="1" applyFont="1" applyBorder="1" applyAlignment="1">
      <alignment horizontal="center" vertical="center"/>
    </xf>
    <xf numFmtId="0" fontId="11" fillId="0" borderId="6" xfId="35" applyFont="1" applyBorder="1" applyAlignment="1">
      <alignment horizontal="center" vertical="center" wrapText="1"/>
    </xf>
    <xf numFmtId="0" fontId="7" fillId="0" borderId="7" xfId="35" applyFont="1" applyBorder="1" applyAlignment="1">
      <alignment horizontal="center" vertical="center" wrapText="1"/>
    </xf>
    <xf numFmtId="0" fontId="7" fillId="0" borderId="4" xfId="35" applyFont="1" applyBorder="1" applyAlignment="1">
      <alignment horizontal="center" vertical="center" wrapText="1"/>
    </xf>
    <xf numFmtId="0" fontId="10" fillId="0" borderId="0" xfId="35" applyFont="1" applyAlignment="1">
      <alignment horizontal="center"/>
    </xf>
    <xf numFmtId="0" fontId="12" fillId="0" borderId="0" xfId="35" applyFont="1" applyAlignment="1">
      <alignment horizontal="center"/>
    </xf>
    <xf numFmtId="0" fontId="12" fillId="0" borderId="0" xfId="35" applyNumberFormat="1" applyFont="1" applyAlignment="1">
      <alignment horizontal="center"/>
    </xf>
    <xf numFmtId="0" fontId="7" fillId="0" borderId="18" xfId="35" applyFont="1" applyBorder="1" applyAlignment="1">
      <alignment horizontal="center"/>
    </xf>
    <xf numFmtId="0" fontId="7" fillId="0" borderId="1" xfId="35" applyFont="1" applyBorder="1" applyAlignment="1">
      <alignment horizontal="center"/>
    </xf>
    <xf numFmtId="0" fontId="7" fillId="0" borderId="2" xfId="35" applyFont="1" applyBorder="1" applyAlignment="1">
      <alignment horizontal="center"/>
    </xf>
    <xf numFmtId="49" fontId="7" fillId="0" borderId="2" xfId="35" applyNumberFormat="1" applyFont="1" applyBorder="1" applyAlignment="1">
      <alignment horizontal="center" vertical="center"/>
    </xf>
    <xf numFmtId="0" fontId="9" fillId="0" borderId="0" xfId="35" applyFont="1" applyAlignment="1">
      <alignment horizontal="center"/>
    </xf>
    <xf numFmtId="0" fontId="7" fillId="0" borderId="0" xfId="35" applyFont="1" applyAlignment="1">
      <alignment horizontal="center"/>
    </xf>
    <xf numFmtId="0" fontId="10" fillId="0" borderId="0" xfId="35" applyFont="1" applyBorder="1" applyAlignment="1">
      <alignment horizontal="center"/>
    </xf>
    <xf numFmtId="0" fontId="12" fillId="0" borderId="16" xfId="35" applyFont="1" applyBorder="1" applyAlignment="1">
      <alignment horizontal="center"/>
    </xf>
    <xf numFmtId="0" fontId="8" fillId="0" borderId="16" xfId="35" applyFont="1" applyBorder="1" applyAlignment="1">
      <alignment horizontal="center"/>
    </xf>
    <xf numFmtId="49" fontId="7" fillId="0" borderId="18" xfId="58" applyNumberFormat="1" applyFont="1" applyBorder="1" applyAlignment="1">
      <alignment horizontal="center" vertical="center"/>
    </xf>
    <xf numFmtId="49" fontId="7" fillId="0" borderId="1" xfId="58" applyNumberFormat="1" applyFont="1" applyBorder="1" applyAlignment="1">
      <alignment horizontal="center" vertical="center"/>
    </xf>
    <xf numFmtId="0" fontId="11" fillId="0" borderId="6" xfId="58" applyFont="1" applyBorder="1" applyAlignment="1">
      <alignment horizontal="center" vertical="center" wrapText="1"/>
    </xf>
    <xf numFmtId="0" fontId="7" fillId="0" borderId="7" xfId="58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10" fillId="0" borderId="0" xfId="58" applyFont="1" applyAlignment="1">
      <alignment horizontal="center"/>
    </xf>
    <xf numFmtId="0" fontId="12" fillId="0" borderId="0" xfId="58" applyFont="1" applyAlignment="1">
      <alignment horizontal="center"/>
    </xf>
    <xf numFmtId="0" fontId="12" fillId="0" borderId="0" xfId="58" applyNumberFormat="1" applyFont="1" applyAlignment="1">
      <alignment horizontal="center"/>
    </xf>
    <xf numFmtId="0" fontId="7" fillId="0" borderId="18" xfId="58" applyFont="1" applyBorder="1" applyAlignment="1">
      <alignment horizontal="center"/>
    </xf>
    <xf numFmtId="0" fontId="7" fillId="0" borderId="1" xfId="58" applyFont="1" applyBorder="1" applyAlignment="1">
      <alignment horizontal="center"/>
    </xf>
    <xf numFmtId="0" fontId="7" fillId="0" borderId="2" xfId="58" applyFont="1" applyBorder="1" applyAlignment="1">
      <alignment horizontal="center"/>
    </xf>
    <xf numFmtId="49" fontId="7" fillId="0" borderId="2" xfId="58" applyNumberFormat="1" applyFont="1" applyBorder="1" applyAlignment="1">
      <alignment horizontal="center" vertical="center"/>
    </xf>
    <xf numFmtId="0" fontId="9" fillId="0" borderId="0" xfId="58" applyFont="1" applyAlignment="1">
      <alignment horizontal="center"/>
    </xf>
    <xf numFmtId="0" fontId="7" fillId="0" borderId="0" xfId="58" applyFont="1" applyAlignment="1">
      <alignment horizontal="center"/>
    </xf>
    <xf numFmtId="0" fontId="10" fillId="0" borderId="0" xfId="58" applyFont="1" applyBorder="1" applyAlignment="1">
      <alignment horizontal="center"/>
    </xf>
    <xf numFmtId="0" fontId="12" fillId="0" borderId="16" xfId="58" applyFont="1" applyBorder="1" applyAlignment="1">
      <alignment horizontal="center"/>
    </xf>
    <xf numFmtId="0" fontId="8" fillId="0" borderId="16" xfId="58" applyFont="1" applyBorder="1" applyAlignment="1">
      <alignment horizontal="center"/>
    </xf>
    <xf numFmtId="49" fontId="7" fillId="0" borderId="18" xfId="41" applyNumberFormat="1" applyFont="1" applyBorder="1" applyAlignment="1">
      <alignment horizontal="center" vertical="center"/>
    </xf>
    <xf numFmtId="49" fontId="7" fillId="0" borderId="1" xfId="41" applyNumberFormat="1" applyFont="1" applyBorder="1" applyAlignment="1">
      <alignment horizontal="center" vertical="center"/>
    </xf>
    <xf numFmtId="0" fontId="11" fillId="0" borderId="6" xfId="41" applyFont="1" applyBorder="1" applyAlignment="1">
      <alignment horizontal="center" vertical="center" wrapText="1"/>
    </xf>
    <xf numFmtId="0" fontId="7" fillId="0" borderId="7" xfId="41" applyFont="1" applyBorder="1" applyAlignment="1">
      <alignment horizontal="center" vertical="center" wrapText="1"/>
    </xf>
    <xf numFmtId="0" fontId="7" fillId="0" borderId="4" xfId="41" applyFont="1" applyBorder="1" applyAlignment="1">
      <alignment horizontal="center" vertical="center" wrapText="1"/>
    </xf>
    <xf numFmtId="0" fontId="10" fillId="0" borderId="0" xfId="41" applyFont="1" applyAlignment="1">
      <alignment horizontal="center"/>
    </xf>
    <xf numFmtId="0" fontId="12" fillId="0" borderId="0" xfId="41" applyFont="1" applyAlignment="1">
      <alignment horizontal="center"/>
    </xf>
    <xf numFmtId="0" fontId="12" fillId="0" borderId="0" xfId="41" applyNumberFormat="1" applyFont="1" applyAlignment="1">
      <alignment horizontal="center"/>
    </xf>
    <xf numFmtId="0" fontId="7" fillId="0" borderId="18" xfId="41" applyFont="1" applyBorder="1" applyAlignment="1">
      <alignment horizontal="center"/>
    </xf>
    <xf numFmtId="0" fontId="7" fillId="0" borderId="1" xfId="41" applyFont="1" applyBorder="1" applyAlignment="1">
      <alignment horizontal="center"/>
    </xf>
    <xf numFmtId="0" fontId="7" fillId="0" borderId="2" xfId="41" applyFont="1" applyBorder="1" applyAlignment="1">
      <alignment horizontal="center"/>
    </xf>
    <xf numFmtId="49" fontId="7" fillId="0" borderId="2" xfId="41" applyNumberFormat="1" applyFont="1" applyBorder="1" applyAlignment="1">
      <alignment horizontal="center" vertical="center"/>
    </xf>
    <xf numFmtId="0" fontId="9" fillId="0" borderId="0" xfId="41" applyFont="1" applyAlignment="1">
      <alignment horizontal="center"/>
    </xf>
    <xf numFmtId="0" fontId="7" fillId="0" borderId="0" xfId="41" applyFont="1" applyAlignment="1">
      <alignment horizontal="center"/>
    </xf>
    <xf numFmtId="0" fontId="10" fillId="0" borderId="0" xfId="41" applyFont="1" applyBorder="1" applyAlignment="1">
      <alignment horizontal="center"/>
    </xf>
    <xf numFmtId="0" fontId="12" fillId="0" borderId="16" xfId="41" applyFont="1" applyBorder="1" applyAlignment="1">
      <alignment horizontal="center"/>
    </xf>
    <xf numFmtId="0" fontId="8" fillId="0" borderId="16" xfId="41" applyFont="1" applyBorder="1" applyAlignment="1">
      <alignment horizontal="center"/>
    </xf>
    <xf numFmtId="49" fontId="7" fillId="0" borderId="18" xfId="63" applyNumberFormat="1" applyFont="1" applyBorder="1" applyAlignment="1">
      <alignment horizontal="center" vertical="center"/>
    </xf>
    <xf numFmtId="49" fontId="7" fillId="0" borderId="1" xfId="63" applyNumberFormat="1" applyFont="1" applyBorder="1" applyAlignment="1">
      <alignment horizontal="center" vertical="center"/>
    </xf>
    <xf numFmtId="0" fontId="11" fillId="0" borderId="6" xfId="63" applyFont="1" applyBorder="1" applyAlignment="1">
      <alignment horizontal="center" vertical="center" wrapText="1"/>
    </xf>
    <xf numFmtId="0" fontId="7" fillId="0" borderId="7" xfId="63" applyFont="1" applyBorder="1" applyAlignment="1">
      <alignment horizontal="center" vertical="center" wrapText="1"/>
    </xf>
    <xf numFmtId="0" fontId="7" fillId="0" borderId="4" xfId="63" applyFont="1" applyBorder="1" applyAlignment="1">
      <alignment horizontal="center" vertical="center" wrapText="1"/>
    </xf>
    <xf numFmtId="0" fontId="10" fillId="0" borderId="0" xfId="63" applyFont="1" applyAlignment="1">
      <alignment horizontal="center"/>
    </xf>
    <xf numFmtId="0" fontId="12" fillId="0" borderId="0" xfId="63" applyFont="1" applyAlignment="1">
      <alignment horizontal="center"/>
    </xf>
    <xf numFmtId="0" fontId="12" fillId="0" borderId="0" xfId="63" applyNumberFormat="1" applyFont="1" applyAlignment="1">
      <alignment horizontal="center"/>
    </xf>
    <xf numFmtId="0" fontId="7" fillId="0" borderId="18" xfId="63" applyFont="1" applyBorder="1" applyAlignment="1">
      <alignment horizontal="center"/>
    </xf>
    <xf numFmtId="0" fontId="7" fillId="0" borderId="1" xfId="63" applyFont="1" applyBorder="1" applyAlignment="1">
      <alignment horizontal="center"/>
    </xf>
    <xf numFmtId="0" fontId="7" fillId="0" borderId="2" xfId="63" applyFont="1" applyBorder="1" applyAlignment="1">
      <alignment horizontal="center"/>
    </xf>
    <xf numFmtId="49" fontId="7" fillId="0" borderId="2" xfId="63" applyNumberFormat="1" applyFont="1" applyBorder="1" applyAlignment="1">
      <alignment horizontal="center" vertical="center"/>
    </xf>
    <xf numFmtId="0" fontId="9" fillId="0" borderId="0" xfId="63" applyFont="1" applyAlignment="1">
      <alignment horizontal="center"/>
    </xf>
    <xf numFmtId="0" fontId="7" fillId="0" borderId="0" xfId="63" applyFont="1" applyAlignment="1">
      <alignment horizontal="center"/>
    </xf>
    <xf numFmtId="0" fontId="10" fillId="0" borderId="0" xfId="63" applyFont="1" applyBorder="1" applyAlignment="1">
      <alignment horizontal="center"/>
    </xf>
    <xf numFmtId="0" fontId="12" fillId="0" borderId="16" xfId="63" applyFont="1" applyBorder="1" applyAlignment="1">
      <alignment horizontal="center"/>
    </xf>
    <xf numFmtId="0" fontId="8" fillId="0" borderId="16" xfId="63" applyFont="1" applyBorder="1" applyAlignment="1">
      <alignment horizontal="center"/>
    </xf>
    <xf numFmtId="0" fontId="11" fillId="0" borderId="6" xfId="65" applyFont="1" applyBorder="1" applyAlignment="1">
      <alignment horizontal="center" vertical="center" wrapText="1"/>
    </xf>
    <xf numFmtId="0" fontId="7" fillId="0" borderId="7" xfId="65" applyFont="1" applyBorder="1" applyAlignment="1">
      <alignment horizontal="center" vertical="center" wrapText="1"/>
    </xf>
    <xf numFmtId="0" fontId="7" fillId="0" borderId="4" xfId="65" applyFont="1" applyBorder="1" applyAlignment="1">
      <alignment horizontal="center" vertical="center" wrapText="1"/>
    </xf>
    <xf numFmtId="49" fontId="7" fillId="0" borderId="18" xfId="65" applyNumberFormat="1" applyFont="1" applyBorder="1" applyAlignment="1">
      <alignment horizontal="center" vertical="center"/>
    </xf>
    <xf numFmtId="49" fontId="7" fillId="0" borderId="1" xfId="65" applyNumberFormat="1" applyFont="1" applyBorder="1" applyAlignment="1">
      <alignment horizontal="center" vertical="center"/>
    </xf>
    <xf numFmtId="49" fontId="7" fillId="0" borderId="2" xfId="65" applyNumberFormat="1" applyFont="1" applyBorder="1" applyAlignment="1">
      <alignment horizontal="center" vertical="center"/>
    </xf>
    <xf numFmtId="0" fontId="10" fillId="0" borderId="0" xfId="65" applyFont="1" applyBorder="1" applyAlignment="1">
      <alignment horizontal="center"/>
    </xf>
    <xf numFmtId="0" fontId="7" fillId="0" borderId="18" xfId="65" applyFont="1" applyBorder="1" applyAlignment="1">
      <alignment horizontal="center"/>
    </xf>
    <xf numFmtId="0" fontId="7" fillId="0" borderId="1" xfId="65" applyFont="1" applyBorder="1" applyAlignment="1">
      <alignment horizontal="center"/>
    </xf>
    <xf numFmtId="0" fontId="7" fillId="0" borderId="2" xfId="65" applyFont="1" applyBorder="1" applyAlignment="1">
      <alignment horizontal="center"/>
    </xf>
    <xf numFmtId="0" fontId="9" fillId="0" borderId="0" xfId="65" applyFont="1" applyAlignment="1">
      <alignment horizontal="center"/>
    </xf>
    <xf numFmtId="0" fontId="10" fillId="0" borderId="0" xfId="65" applyFont="1" applyAlignment="1">
      <alignment horizontal="center"/>
    </xf>
    <xf numFmtId="0" fontId="7" fillId="0" borderId="0" xfId="65" applyFont="1" applyAlignment="1">
      <alignment horizontal="center"/>
    </xf>
    <xf numFmtId="0" fontId="12" fillId="0" borderId="0" xfId="65" applyFont="1" applyAlignment="1">
      <alignment horizontal="center"/>
    </xf>
    <xf numFmtId="0" fontId="12" fillId="0" borderId="0" xfId="65" applyNumberFormat="1" applyFont="1" applyAlignment="1">
      <alignment horizontal="center"/>
    </xf>
    <xf numFmtId="0" fontId="12" fillId="0" borderId="16" xfId="65" applyFont="1" applyBorder="1" applyAlignment="1">
      <alignment horizontal="center"/>
    </xf>
    <xf numFmtId="0" fontId="8" fillId="0" borderId="16" xfId="65" applyFont="1" applyBorder="1" applyAlignment="1">
      <alignment horizontal="center"/>
    </xf>
    <xf numFmtId="49" fontId="7" fillId="0" borderId="18" xfId="21" applyNumberFormat="1" applyFont="1" applyBorder="1" applyAlignment="1">
      <alignment horizontal="center" vertical="center"/>
    </xf>
    <xf numFmtId="49" fontId="7" fillId="0" borderId="1" xfId="21" applyNumberFormat="1" applyFont="1" applyBorder="1" applyAlignment="1">
      <alignment horizontal="center" vertical="center"/>
    </xf>
    <xf numFmtId="0" fontId="11" fillId="0" borderId="6" xfId="21" applyFont="1" applyBorder="1" applyAlignment="1">
      <alignment horizontal="center" vertical="center" wrapText="1"/>
    </xf>
    <xf numFmtId="0" fontId="7" fillId="0" borderId="7" xfId="21" applyFont="1" applyBorder="1" applyAlignment="1">
      <alignment horizontal="center" vertical="center" wrapText="1"/>
    </xf>
    <xf numFmtId="0" fontId="7" fillId="0" borderId="4" xfId="21" applyFont="1" applyBorder="1" applyAlignment="1">
      <alignment horizontal="center" vertical="center" wrapText="1"/>
    </xf>
    <xf numFmtId="0" fontId="10" fillId="0" borderId="0" xfId="21" applyFont="1" applyAlignment="1">
      <alignment horizontal="center"/>
    </xf>
    <xf numFmtId="0" fontId="12" fillId="0" borderId="0" xfId="21" applyFont="1" applyAlignment="1">
      <alignment horizontal="center"/>
    </xf>
    <xf numFmtId="0" fontId="12" fillId="0" borderId="0" xfId="21" applyNumberFormat="1" applyFont="1" applyAlignment="1">
      <alignment horizontal="center"/>
    </xf>
    <xf numFmtId="0" fontId="7" fillId="0" borderId="18" xfId="21" applyFont="1" applyBorder="1" applyAlignment="1">
      <alignment horizontal="center"/>
    </xf>
    <xf numFmtId="0" fontId="7" fillId="0" borderId="1" xfId="21" applyFont="1" applyBorder="1" applyAlignment="1">
      <alignment horizontal="center"/>
    </xf>
    <xf numFmtId="0" fontId="7" fillId="0" borderId="2" xfId="21" applyFont="1" applyBorder="1" applyAlignment="1">
      <alignment horizontal="center"/>
    </xf>
    <xf numFmtId="49" fontId="7" fillId="0" borderId="2" xfId="21" applyNumberFormat="1" applyFont="1" applyBorder="1" applyAlignment="1">
      <alignment horizontal="center" vertical="center"/>
    </xf>
    <xf numFmtId="0" fontId="9" fillId="0" borderId="0" xfId="21" applyFont="1" applyAlignment="1">
      <alignment horizontal="center"/>
    </xf>
    <xf numFmtId="0" fontId="7" fillId="0" borderId="0" xfId="21" applyFont="1" applyAlignment="1">
      <alignment horizontal="center"/>
    </xf>
    <xf numFmtId="0" fontId="10" fillId="0" borderId="0" xfId="21" applyFont="1" applyBorder="1" applyAlignment="1">
      <alignment horizontal="center"/>
    </xf>
    <xf numFmtId="0" fontId="12" fillId="0" borderId="16" xfId="21" applyFont="1" applyBorder="1" applyAlignment="1">
      <alignment horizontal="center"/>
    </xf>
    <xf numFmtId="0" fontId="8" fillId="0" borderId="16" xfId="21" applyFont="1" applyBorder="1" applyAlignment="1">
      <alignment horizontal="center"/>
    </xf>
    <xf numFmtId="0" fontId="11" fillId="0" borderId="6" xfId="23" applyFont="1" applyBorder="1" applyAlignment="1">
      <alignment horizontal="center" vertical="center" wrapText="1"/>
    </xf>
    <xf numFmtId="0" fontId="7" fillId="0" borderId="7" xfId="23" applyFont="1" applyBorder="1" applyAlignment="1">
      <alignment horizontal="center" vertical="center" wrapText="1"/>
    </xf>
    <xf numFmtId="0" fontId="7" fillId="0" borderId="4" xfId="23" applyFont="1" applyBorder="1" applyAlignment="1">
      <alignment horizontal="center" vertical="center" wrapText="1"/>
    </xf>
    <xf numFmtId="49" fontId="7" fillId="0" borderId="18" xfId="23" applyNumberFormat="1" applyFont="1" applyBorder="1" applyAlignment="1">
      <alignment horizontal="center" vertical="center"/>
    </xf>
    <xf numFmtId="49" fontId="7" fillId="0" borderId="1" xfId="23" applyNumberFormat="1" applyFont="1" applyBorder="1" applyAlignment="1">
      <alignment horizontal="center" vertical="center"/>
    </xf>
    <xf numFmtId="49" fontId="7" fillId="0" borderId="2" xfId="23" applyNumberFormat="1" applyFont="1" applyBorder="1" applyAlignment="1">
      <alignment horizontal="center" vertical="center"/>
    </xf>
    <xf numFmtId="0" fontId="10" fillId="0" borderId="0" xfId="23" applyFont="1" applyBorder="1" applyAlignment="1">
      <alignment horizontal="center"/>
    </xf>
    <xf numFmtId="0" fontId="7" fillId="0" borderId="18" xfId="23" applyFont="1" applyBorder="1" applyAlignment="1">
      <alignment horizontal="center"/>
    </xf>
    <xf numFmtId="0" fontId="7" fillId="0" borderId="1" xfId="23" applyFont="1" applyBorder="1" applyAlignment="1">
      <alignment horizontal="center"/>
    </xf>
    <xf numFmtId="0" fontId="7" fillId="0" borderId="2" xfId="23" applyFont="1" applyBorder="1" applyAlignment="1">
      <alignment horizontal="center"/>
    </xf>
    <xf numFmtId="0" fontId="9" fillId="0" borderId="0" xfId="23" applyFont="1" applyAlignment="1">
      <alignment horizontal="center"/>
    </xf>
    <xf numFmtId="0" fontId="10" fillId="0" borderId="0" xfId="23" applyFont="1" applyAlignment="1">
      <alignment horizontal="center"/>
    </xf>
    <xf numFmtId="0" fontId="7" fillId="0" borderId="0" xfId="23" applyFont="1" applyAlignment="1">
      <alignment horizontal="center"/>
    </xf>
    <xf numFmtId="0" fontId="12" fillId="0" borderId="0" xfId="23" applyFont="1" applyAlignment="1">
      <alignment horizontal="center"/>
    </xf>
    <xf numFmtId="0" fontId="12" fillId="0" borderId="0" xfId="23" applyNumberFormat="1" applyFont="1" applyAlignment="1">
      <alignment horizontal="center"/>
    </xf>
    <xf numFmtId="0" fontId="12" fillId="0" borderId="16" xfId="23" applyFont="1" applyBorder="1" applyAlignment="1">
      <alignment horizontal="center"/>
    </xf>
    <xf numFmtId="0" fontId="8" fillId="0" borderId="16" xfId="23" applyFont="1" applyBorder="1" applyAlignment="1">
      <alignment horizontal="center"/>
    </xf>
    <xf numFmtId="49" fontId="7" fillId="0" borderId="18" xfId="64" applyNumberFormat="1" applyFont="1" applyBorder="1" applyAlignment="1">
      <alignment horizontal="center" vertical="center"/>
    </xf>
    <xf numFmtId="49" fontId="7" fillId="0" borderId="1" xfId="64" applyNumberFormat="1" applyFont="1" applyBorder="1" applyAlignment="1">
      <alignment horizontal="center" vertical="center"/>
    </xf>
    <xf numFmtId="0" fontId="11" fillId="0" borderId="6" xfId="64" applyFont="1" applyBorder="1" applyAlignment="1">
      <alignment horizontal="center" vertical="center" wrapText="1"/>
    </xf>
    <xf numFmtId="0" fontId="7" fillId="0" borderId="7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10" fillId="0" borderId="0" xfId="64" applyFont="1" applyAlignment="1">
      <alignment horizontal="center"/>
    </xf>
    <xf numFmtId="0" fontId="12" fillId="0" borderId="0" xfId="64" applyFont="1" applyAlignment="1">
      <alignment horizontal="center"/>
    </xf>
    <xf numFmtId="0" fontId="12" fillId="0" borderId="0" xfId="64" applyNumberFormat="1" applyFont="1" applyAlignment="1">
      <alignment horizontal="center"/>
    </xf>
    <xf numFmtId="0" fontId="7" fillId="0" borderId="18" xfId="64" applyFont="1" applyBorder="1" applyAlignment="1">
      <alignment horizontal="center"/>
    </xf>
    <xf numFmtId="0" fontId="7" fillId="0" borderId="1" xfId="64" applyFont="1" applyBorder="1" applyAlignment="1">
      <alignment horizontal="center"/>
    </xf>
    <xf numFmtId="0" fontId="7" fillId="0" borderId="2" xfId="64" applyFont="1" applyBorder="1" applyAlignment="1">
      <alignment horizontal="center"/>
    </xf>
    <xf numFmtId="49" fontId="7" fillId="0" borderId="2" xfId="64" applyNumberFormat="1" applyFont="1" applyBorder="1" applyAlignment="1">
      <alignment horizontal="center" vertical="center"/>
    </xf>
    <xf numFmtId="0" fontId="9" fillId="0" borderId="0" xfId="64" applyFont="1" applyAlignment="1">
      <alignment horizontal="center"/>
    </xf>
    <xf numFmtId="0" fontId="7" fillId="0" borderId="0" xfId="64" applyFont="1" applyAlignment="1">
      <alignment horizontal="center"/>
    </xf>
    <xf numFmtId="0" fontId="10" fillId="0" borderId="0" xfId="64" applyFont="1" applyBorder="1" applyAlignment="1">
      <alignment horizontal="center"/>
    </xf>
    <xf numFmtId="0" fontId="12" fillId="0" borderId="16" xfId="64" applyFont="1" applyBorder="1" applyAlignment="1">
      <alignment horizontal="center"/>
    </xf>
    <xf numFmtId="0" fontId="8" fillId="0" borderId="16" xfId="64" applyFont="1" applyBorder="1" applyAlignment="1">
      <alignment horizontal="center"/>
    </xf>
    <xf numFmtId="49" fontId="7" fillId="0" borderId="18" xfId="60" applyNumberFormat="1" applyFont="1" applyBorder="1" applyAlignment="1">
      <alignment horizontal="center" vertical="center"/>
    </xf>
    <xf numFmtId="49" fontId="7" fillId="0" borderId="1" xfId="60" applyNumberFormat="1" applyFont="1" applyBorder="1" applyAlignment="1">
      <alignment horizontal="center" vertical="center"/>
    </xf>
    <xf numFmtId="0" fontId="11" fillId="0" borderId="6" xfId="60" applyFont="1" applyBorder="1" applyAlignment="1">
      <alignment horizontal="center" vertical="center" wrapText="1"/>
    </xf>
    <xf numFmtId="0" fontId="7" fillId="0" borderId="7" xfId="60" applyFont="1" applyBorder="1" applyAlignment="1">
      <alignment horizontal="center" vertical="center" wrapText="1"/>
    </xf>
    <xf numFmtId="0" fontId="7" fillId="0" borderId="4" xfId="60" applyFont="1" applyBorder="1" applyAlignment="1">
      <alignment horizontal="center" vertical="center" wrapText="1"/>
    </xf>
    <xf numFmtId="0" fontId="10" fillId="0" borderId="0" xfId="60" applyFont="1" applyAlignment="1">
      <alignment horizontal="center"/>
    </xf>
    <xf numFmtId="0" fontId="12" fillId="0" borderId="0" xfId="60" applyFont="1" applyAlignment="1">
      <alignment horizontal="center"/>
    </xf>
    <xf numFmtId="0" fontId="12" fillId="0" borderId="0" xfId="60" applyNumberFormat="1" applyFont="1" applyAlignment="1">
      <alignment horizontal="center"/>
    </xf>
    <xf numFmtId="0" fontId="7" fillId="0" borderId="18" xfId="60" applyFont="1" applyBorder="1" applyAlignment="1">
      <alignment horizontal="center"/>
    </xf>
    <xf numFmtId="0" fontId="7" fillId="0" borderId="1" xfId="60" applyFont="1" applyBorder="1" applyAlignment="1">
      <alignment horizontal="center"/>
    </xf>
    <xf numFmtId="0" fontId="7" fillId="0" borderId="2" xfId="60" applyFont="1" applyBorder="1" applyAlignment="1">
      <alignment horizontal="center"/>
    </xf>
    <xf numFmtId="49" fontId="7" fillId="0" borderId="2" xfId="60" applyNumberFormat="1" applyFont="1" applyBorder="1" applyAlignment="1">
      <alignment horizontal="center" vertical="center"/>
    </xf>
    <xf numFmtId="0" fontId="9" fillId="0" borderId="0" xfId="60" applyFont="1" applyAlignment="1">
      <alignment horizontal="center"/>
    </xf>
    <xf numFmtId="0" fontId="7" fillId="0" borderId="0" xfId="60" applyFont="1" applyAlignment="1">
      <alignment horizontal="center"/>
    </xf>
    <xf numFmtId="0" fontId="10" fillId="0" borderId="0" xfId="60" applyFont="1" applyBorder="1" applyAlignment="1">
      <alignment horizontal="center"/>
    </xf>
    <xf numFmtId="0" fontId="12" fillId="0" borderId="16" xfId="60" applyFont="1" applyBorder="1" applyAlignment="1">
      <alignment horizontal="center"/>
    </xf>
    <xf numFmtId="0" fontId="8" fillId="0" borderId="16" xfId="60" applyFont="1" applyBorder="1" applyAlignment="1">
      <alignment horizontal="center"/>
    </xf>
    <xf numFmtId="49" fontId="7" fillId="0" borderId="18" xfId="56" applyNumberFormat="1" applyFont="1" applyBorder="1" applyAlignment="1">
      <alignment horizontal="center" vertical="center"/>
    </xf>
    <xf numFmtId="49" fontId="7" fillId="0" borderId="1" xfId="56" applyNumberFormat="1" applyFont="1" applyBorder="1" applyAlignment="1">
      <alignment horizontal="center" vertical="center"/>
    </xf>
    <xf numFmtId="0" fontId="11" fillId="0" borderId="6" xfId="56" applyFont="1" applyBorder="1" applyAlignment="1">
      <alignment horizontal="center" vertical="center" wrapText="1"/>
    </xf>
    <xf numFmtId="0" fontId="7" fillId="0" borderId="7" xfId="56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10" fillId="0" borderId="0" xfId="56" applyFont="1" applyAlignment="1">
      <alignment horizontal="center"/>
    </xf>
    <xf numFmtId="0" fontId="12" fillId="0" borderId="0" xfId="56" applyFont="1" applyAlignment="1">
      <alignment horizontal="center"/>
    </xf>
    <xf numFmtId="0" fontId="7" fillId="0" borderId="18" xfId="56" applyFont="1" applyBorder="1" applyAlignment="1">
      <alignment horizontal="center"/>
    </xf>
    <xf numFmtId="0" fontId="7" fillId="0" borderId="1" xfId="56" applyFont="1" applyBorder="1" applyAlignment="1">
      <alignment horizontal="center"/>
    </xf>
    <xf numFmtId="0" fontId="7" fillId="0" borderId="2" xfId="56" applyFont="1" applyBorder="1" applyAlignment="1">
      <alignment horizontal="center"/>
    </xf>
    <xf numFmtId="49" fontId="7" fillId="0" borderId="2" xfId="56" applyNumberFormat="1" applyFont="1" applyBorder="1" applyAlignment="1">
      <alignment horizontal="center" vertical="center"/>
    </xf>
    <xf numFmtId="0" fontId="9" fillId="0" borderId="0" xfId="56" applyFont="1" applyAlignment="1">
      <alignment horizontal="center"/>
    </xf>
    <xf numFmtId="0" fontId="7" fillId="0" borderId="0" xfId="56" applyFont="1" applyAlignment="1">
      <alignment horizontal="center"/>
    </xf>
    <xf numFmtId="0" fontId="10" fillId="0" borderId="0" xfId="56" applyFont="1" applyBorder="1" applyAlignment="1">
      <alignment horizontal="center"/>
    </xf>
    <xf numFmtId="0" fontId="12" fillId="0" borderId="16" xfId="56" applyFont="1" applyBorder="1" applyAlignment="1">
      <alignment horizontal="center"/>
    </xf>
    <xf numFmtId="0" fontId="8" fillId="0" borderId="16" xfId="56" applyFont="1" applyBorder="1" applyAlignment="1">
      <alignment horizontal="center"/>
    </xf>
    <xf numFmtId="0" fontId="12" fillId="0" borderId="16" xfId="62" applyFont="1" applyBorder="1" applyAlignment="1">
      <alignment horizontal="center"/>
    </xf>
    <xf numFmtId="0" fontId="8" fillId="0" borderId="16" xfId="62" applyFont="1" applyBorder="1" applyAlignment="1">
      <alignment horizontal="center"/>
    </xf>
    <xf numFmtId="0" fontId="10" fillId="0" borderId="0" xfId="62" applyFont="1" applyAlignment="1">
      <alignment horizontal="center"/>
    </xf>
    <xf numFmtId="49" fontId="7" fillId="0" borderId="18" xfId="62" applyNumberFormat="1" applyFont="1" applyBorder="1" applyAlignment="1">
      <alignment horizontal="center" vertical="center"/>
    </xf>
    <xf numFmtId="49" fontId="7" fillId="0" borderId="1" xfId="62" applyNumberFormat="1" applyFont="1" applyBorder="1" applyAlignment="1">
      <alignment horizontal="center" vertical="center"/>
    </xf>
    <xf numFmtId="0" fontId="10" fillId="0" borderId="0" xfId="62" applyFont="1" applyBorder="1" applyAlignment="1">
      <alignment horizontal="center"/>
    </xf>
    <xf numFmtId="0" fontId="12" fillId="0" borderId="0" xfId="62" applyFont="1" applyAlignment="1">
      <alignment horizontal="center"/>
    </xf>
    <xf numFmtId="0" fontId="12" fillId="0" borderId="0" xfId="62" applyNumberFormat="1" applyFont="1" applyAlignment="1">
      <alignment horizontal="center"/>
    </xf>
    <xf numFmtId="0" fontId="9" fillId="0" borderId="0" xfId="62" applyFont="1" applyAlignment="1">
      <alignment horizontal="center"/>
    </xf>
    <xf numFmtId="0" fontId="7" fillId="0" borderId="0" xfId="62" applyFont="1" applyAlignment="1">
      <alignment horizontal="center"/>
    </xf>
    <xf numFmtId="0" fontId="11" fillId="0" borderId="6" xfId="62" applyFont="1" applyBorder="1" applyAlignment="1">
      <alignment horizontal="center" vertical="center" wrapText="1"/>
    </xf>
    <xf numFmtId="0" fontId="7" fillId="0" borderId="7" xfId="62" applyFont="1" applyBorder="1" applyAlignment="1">
      <alignment horizontal="center" vertical="center" wrapText="1"/>
    </xf>
    <xf numFmtId="0" fontId="7" fillId="0" borderId="4" xfId="62" applyFont="1" applyBorder="1" applyAlignment="1">
      <alignment horizontal="center" vertical="center" wrapText="1"/>
    </xf>
    <xf numFmtId="0" fontId="7" fillId="0" borderId="18" xfId="62" applyFont="1" applyBorder="1" applyAlignment="1">
      <alignment horizontal="center"/>
    </xf>
    <xf numFmtId="0" fontId="7" fillId="0" borderId="1" xfId="62" applyFont="1" applyBorder="1" applyAlignment="1">
      <alignment horizontal="center"/>
    </xf>
    <xf numFmtId="0" fontId="7" fillId="0" borderId="2" xfId="62" applyFont="1" applyBorder="1" applyAlignment="1">
      <alignment horizontal="center"/>
    </xf>
    <xf numFmtId="49" fontId="7" fillId="0" borderId="2" xfId="62" applyNumberFormat="1" applyFont="1" applyBorder="1" applyAlignment="1">
      <alignment horizontal="center" vertical="center"/>
    </xf>
    <xf numFmtId="49" fontId="7" fillId="0" borderId="18" xfId="55" applyNumberFormat="1" applyFont="1" applyBorder="1" applyAlignment="1">
      <alignment horizontal="center" vertical="center"/>
    </xf>
    <xf numFmtId="49" fontId="7" fillId="0" borderId="1" xfId="55" applyNumberFormat="1" applyFont="1" applyBorder="1" applyAlignment="1">
      <alignment horizontal="center" vertical="center"/>
    </xf>
    <xf numFmtId="0" fontId="11" fillId="0" borderId="6" xfId="55" applyFont="1" applyBorder="1" applyAlignment="1">
      <alignment horizontal="center" vertical="center" wrapText="1"/>
    </xf>
    <xf numFmtId="0" fontId="7" fillId="0" borderId="7" xfId="55" applyFont="1" applyBorder="1" applyAlignment="1">
      <alignment horizontal="center" vertical="center" wrapText="1"/>
    </xf>
    <xf numFmtId="0" fontId="7" fillId="0" borderId="4" xfId="55" applyFont="1" applyBorder="1" applyAlignment="1">
      <alignment horizontal="center" vertical="center" wrapText="1"/>
    </xf>
    <xf numFmtId="0" fontId="10" fillId="0" borderId="0" xfId="55" applyFont="1" applyAlignment="1">
      <alignment horizontal="center"/>
    </xf>
    <xf numFmtId="0" fontId="12" fillId="0" borderId="0" xfId="55" applyFont="1" applyAlignment="1">
      <alignment horizontal="center"/>
    </xf>
    <xf numFmtId="0" fontId="12" fillId="0" borderId="0" xfId="55" applyNumberFormat="1" applyFont="1" applyAlignment="1">
      <alignment horizontal="center"/>
    </xf>
    <xf numFmtId="0" fontId="7" fillId="0" borderId="18" xfId="55" applyFont="1" applyBorder="1" applyAlignment="1">
      <alignment horizontal="center"/>
    </xf>
    <xf numFmtId="0" fontId="7" fillId="0" borderId="1" xfId="55" applyFont="1" applyBorder="1" applyAlignment="1">
      <alignment horizontal="center"/>
    </xf>
    <xf numFmtId="0" fontId="7" fillId="0" borderId="2" xfId="55" applyFont="1" applyBorder="1" applyAlignment="1">
      <alignment horizontal="center"/>
    </xf>
    <xf numFmtId="49" fontId="7" fillId="0" borderId="2" xfId="55" applyNumberFormat="1" applyFont="1" applyBorder="1" applyAlignment="1">
      <alignment horizontal="center" vertical="center"/>
    </xf>
    <xf numFmtId="0" fontId="9" fillId="0" borderId="0" xfId="55" applyFont="1" applyAlignment="1">
      <alignment horizontal="center"/>
    </xf>
    <xf numFmtId="0" fontId="7" fillId="0" borderId="0" xfId="55" applyFont="1" applyAlignment="1">
      <alignment horizontal="center"/>
    </xf>
    <xf numFmtId="0" fontId="10" fillId="0" borderId="0" xfId="55" applyFont="1" applyBorder="1" applyAlignment="1">
      <alignment horizontal="center"/>
    </xf>
    <xf numFmtId="0" fontId="12" fillId="0" borderId="16" xfId="55" applyFont="1" applyBorder="1" applyAlignment="1">
      <alignment horizontal="center"/>
    </xf>
    <xf numFmtId="0" fontId="8" fillId="0" borderId="16" xfId="55" applyFont="1" applyBorder="1" applyAlignment="1">
      <alignment horizontal="center"/>
    </xf>
    <xf numFmtId="0" fontId="11" fillId="0" borderId="6" xfId="68" applyFont="1" applyBorder="1" applyAlignment="1">
      <alignment horizontal="center" vertical="center" wrapText="1"/>
    </xf>
    <xf numFmtId="0" fontId="7" fillId="0" borderId="7" xfId="68" applyFont="1" applyBorder="1" applyAlignment="1">
      <alignment horizontal="center" vertical="center" wrapText="1"/>
    </xf>
    <xf numFmtId="0" fontId="7" fillId="0" borderId="4" xfId="68" applyFont="1" applyBorder="1" applyAlignment="1">
      <alignment horizontal="center" vertical="center" wrapText="1"/>
    </xf>
    <xf numFmtId="49" fontId="7" fillId="0" borderId="18" xfId="68" applyNumberFormat="1" applyFont="1" applyBorder="1" applyAlignment="1">
      <alignment horizontal="center" vertical="center"/>
    </xf>
    <xf numFmtId="49" fontId="7" fillId="0" borderId="1" xfId="68" applyNumberFormat="1" applyFont="1" applyBorder="1" applyAlignment="1">
      <alignment horizontal="center" vertical="center"/>
    </xf>
    <xf numFmtId="49" fontId="7" fillId="0" borderId="2" xfId="68" applyNumberFormat="1" applyFont="1" applyBorder="1" applyAlignment="1">
      <alignment horizontal="center" vertical="center"/>
    </xf>
    <xf numFmtId="0" fontId="10" fillId="0" borderId="0" xfId="68" applyFont="1" applyBorder="1" applyAlignment="1">
      <alignment horizontal="center"/>
    </xf>
    <xf numFmtId="0" fontId="7" fillId="0" borderId="18" xfId="68" applyFont="1" applyBorder="1" applyAlignment="1">
      <alignment horizontal="center"/>
    </xf>
    <xf numFmtId="0" fontId="7" fillId="0" borderId="1" xfId="68" applyFont="1" applyBorder="1" applyAlignment="1">
      <alignment horizontal="center"/>
    </xf>
    <xf numFmtId="0" fontId="7" fillId="0" borderId="2" xfId="68" applyFont="1" applyBorder="1" applyAlignment="1">
      <alignment horizontal="center"/>
    </xf>
    <xf numFmtId="0" fontId="9" fillId="0" borderId="0" xfId="68" applyFont="1" applyAlignment="1">
      <alignment horizontal="center"/>
    </xf>
    <xf numFmtId="0" fontId="10" fillId="0" borderId="0" xfId="68" applyFont="1" applyAlignment="1">
      <alignment horizontal="center"/>
    </xf>
    <xf numFmtId="0" fontId="7" fillId="0" borderId="0" xfId="68" applyFont="1" applyAlignment="1">
      <alignment horizontal="center"/>
    </xf>
    <xf numFmtId="0" fontId="12" fillId="0" borderId="0" xfId="68" applyFont="1" applyAlignment="1">
      <alignment horizontal="center"/>
    </xf>
    <xf numFmtId="0" fontId="12" fillId="0" borderId="16" xfId="68" applyFont="1" applyBorder="1" applyAlignment="1">
      <alignment horizontal="center"/>
    </xf>
    <xf numFmtId="0" fontId="8" fillId="0" borderId="16" xfId="68" applyFont="1" applyBorder="1" applyAlignment="1">
      <alignment horizontal="center"/>
    </xf>
    <xf numFmtId="0" fontId="11" fillId="0" borderId="6" xfId="51" applyFont="1" applyBorder="1" applyAlignment="1">
      <alignment horizontal="center" vertical="center" wrapText="1"/>
    </xf>
    <xf numFmtId="0" fontId="7" fillId="0" borderId="7" xfId="5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49" fontId="7" fillId="0" borderId="18" xfId="51" applyNumberFormat="1" applyFont="1" applyBorder="1" applyAlignment="1">
      <alignment horizontal="center" vertical="center"/>
    </xf>
    <xf numFmtId="49" fontId="7" fillId="0" borderId="1" xfId="51" applyNumberFormat="1" applyFont="1" applyBorder="1" applyAlignment="1">
      <alignment horizontal="center" vertical="center"/>
    </xf>
    <xf numFmtId="49" fontId="7" fillId="0" borderId="2" xfId="51" applyNumberFormat="1" applyFont="1" applyBorder="1" applyAlignment="1">
      <alignment horizontal="center" vertical="center"/>
    </xf>
    <xf numFmtId="0" fontId="10" fillId="0" borderId="0" xfId="51" applyFont="1" applyBorder="1" applyAlignment="1">
      <alignment horizontal="center"/>
    </xf>
    <xf numFmtId="0" fontId="7" fillId="0" borderId="18" xfId="51" applyFont="1" applyBorder="1" applyAlignment="1">
      <alignment horizontal="center"/>
    </xf>
    <xf numFmtId="0" fontId="7" fillId="0" borderId="1" xfId="51" applyFont="1" applyBorder="1" applyAlignment="1">
      <alignment horizontal="center"/>
    </xf>
    <xf numFmtId="0" fontId="7" fillId="0" borderId="2" xfId="51" applyFont="1" applyBorder="1" applyAlignment="1">
      <alignment horizontal="center"/>
    </xf>
    <xf numFmtId="0" fontId="9" fillId="0" borderId="0" xfId="51" applyFont="1" applyAlignment="1">
      <alignment horizontal="center"/>
    </xf>
    <xf numFmtId="0" fontId="10" fillId="0" borderId="0" xfId="51" applyFont="1" applyAlignment="1">
      <alignment horizontal="center"/>
    </xf>
    <xf numFmtId="0" fontId="7" fillId="0" borderId="0" xfId="51" applyFont="1" applyAlignment="1">
      <alignment horizontal="center"/>
    </xf>
    <xf numFmtId="0" fontId="12" fillId="0" borderId="0" xfId="51" applyFont="1" applyAlignment="1">
      <alignment horizontal="center"/>
    </xf>
    <xf numFmtId="0" fontId="12" fillId="0" borderId="0" xfId="51" applyNumberFormat="1" applyFont="1" applyAlignment="1">
      <alignment horizontal="center"/>
    </xf>
    <xf numFmtId="0" fontId="12" fillId="0" borderId="16" xfId="51" applyFont="1" applyBorder="1" applyAlignment="1">
      <alignment horizontal="center"/>
    </xf>
    <xf numFmtId="0" fontId="8" fillId="0" borderId="16" xfId="51" applyFont="1" applyBorder="1" applyAlignment="1">
      <alignment horizontal="center"/>
    </xf>
    <xf numFmtId="0" fontId="11" fillId="0" borderId="6" xfId="52" applyFont="1" applyBorder="1" applyAlignment="1">
      <alignment horizontal="center" vertical="center" wrapText="1"/>
    </xf>
    <xf numFmtId="0" fontId="7" fillId="0" borderId="7" xfId="52" applyFont="1" applyBorder="1" applyAlignment="1">
      <alignment horizontal="center" vertical="center" wrapText="1"/>
    </xf>
    <xf numFmtId="0" fontId="7" fillId="0" borderId="4" xfId="52" applyFont="1" applyBorder="1" applyAlignment="1">
      <alignment horizontal="center" vertical="center" wrapText="1"/>
    </xf>
    <xf numFmtId="49" fontId="7" fillId="0" borderId="18" xfId="52" applyNumberFormat="1" applyFont="1" applyBorder="1" applyAlignment="1">
      <alignment horizontal="center" vertical="center"/>
    </xf>
    <xf numFmtId="49" fontId="7" fillId="0" borderId="1" xfId="52" applyNumberFormat="1" applyFont="1" applyBorder="1" applyAlignment="1">
      <alignment horizontal="center" vertical="center"/>
    </xf>
    <xf numFmtId="49" fontId="7" fillId="0" borderId="2" xfId="52" applyNumberFormat="1" applyFont="1" applyBorder="1" applyAlignment="1">
      <alignment horizontal="center" vertical="center"/>
    </xf>
    <xf numFmtId="0" fontId="10" fillId="0" borderId="0" xfId="52" applyFont="1" applyBorder="1" applyAlignment="1">
      <alignment horizontal="center"/>
    </xf>
    <xf numFmtId="0" fontId="7" fillId="0" borderId="18" xfId="52" applyFont="1" applyBorder="1" applyAlignment="1">
      <alignment horizontal="center"/>
    </xf>
    <xf numFmtId="0" fontId="7" fillId="0" borderId="1" xfId="52" applyFont="1" applyBorder="1" applyAlignment="1">
      <alignment horizontal="center"/>
    </xf>
    <xf numFmtId="0" fontId="7" fillId="0" borderId="2" xfId="52" applyFont="1" applyBorder="1" applyAlignment="1">
      <alignment horizontal="center"/>
    </xf>
    <xf numFmtId="0" fontId="9" fillId="0" borderId="0" xfId="52" applyFont="1" applyAlignment="1">
      <alignment horizontal="center"/>
    </xf>
    <xf numFmtId="0" fontId="10" fillId="0" borderId="0" xfId="52" applyFont="1" applyAlignment="1">
      <alignment horizontal="center"/>
    </xf>
    <xf numFmtId="0" fontId="7" fillId="0" borderId="0" xfId="52" applyFont="1" applyAlignment="1">
      <alignment horizontal="center"/>
    </xf>
    <xf numFmtId="0" fontId="12" fillId="0" borderId="0" xfId="52" applyFont="1" applyAlignment="1">
      <alignment horizontal="center"/>
    </xf>
    <xf numFmtId="0" fontId="12" fillId="0" borderId="0" xfId="52" applyNumberFormat="1" applyFont="1" applyAlignment="1">
      <alignment horizontal="center"/>
    </xf>
    <xf numFmtId="0" fontId="12" fillId="0" borderId="16" xfId="52" applyFont="1" applyBorder="1" applyAlignment="1">
      <alignment horizontal="center"/>
    </xf>
    <xf numFmtId="0" fontId="8" fillId="0" borderId="16" xfId="52" applyFont="1" applyBorder="1" applyAlignment="1">
      <alignment horizontal="center"/>
    </xf>
    <xf numFmtId="0" fontId="42" fillId="0" borderId="0" xfId="32" applyNumberFormat="1" applyFont="1" applyAlignment="1">
      <alignment horizontal="left"/>
    </xf>
    <xf numFmtId="0" fontId="45" fillId="0" borderId="0" xfId="32" quotePrefix="1" applyNumberFormat="1" applyFont="1" applyAlignment="1">
      <alignment horizontal="left"/>
    </xf>
    <xf numFmtId="0" fontId="42" fillId="0" borderId="0" xfId="32" applyFont="1" applyAlignment="1">
      <alignment horizontal="left"/>
    </xf>
    <xf numFmtId="0" fontId="11" fillId="0" borderId="6" xfId="3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8" fillId="0" borderId="18" xfId="3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32" applyFont="1" applyBorder="1" applyAlignment="1">
      <alignment horizontal="center"/>
    </xf>
    <xf numFmtId="0" fontId="8" fillId="0" borderId="0" xfId="32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4" fillId="0" borderId="0" xfId="0" applyFont="1" applyAlignment="1">
      <alignment horizontal="center"/>
    </xf>
    <xf numFmtId="0" fontId="8" fillId="0" borderId="0" xfId="32" applyFont="1" applyBorder="1" applyAlignment="1">
      <alignment horizontal="center"/>
    </xf>
    <xf numFmtId="0" fontId="17" fillId="0" borderId="0" xfId="0" applyFont="1" applyAlignment="1"/>
    <xf numFmtId="0" fontId="12" fillId="0" borderId="0" xfId="32" applyFont="1" applyAlignment="1">
      <alignment horizontal="center"/>
    </xf>
    <xf numFmtId="166" fontId="8" fillId="0" borderId="0" xfId="0" applyNumberFormat="1" applyFont="1" applyAlignment="1">
      <alignment horizontal="left"/>
    </xf>
    <xf numFmtId="0" fontId="11" fillId="0" borderId="6" xfId="24" applyFont="1" applyBorder="1" applyAlignment="1">
      <alignment horizontal="center" vertical="center" wrapText="1"/>
    </xf>
    <xf numFmtId="0" fontId="7" fillId="0" borderId="7" xfId="24" applyFont="1" applyBorder="1" applyAlignment="1">
      <alignment horizontal="center" vertical="center" wrapText="1"/>
    </xf>
    <xf numFmtId="0" fontId="7" fillId="0" borderId="4" xfId="24" applyFont="1" applyBorder="1" applyAlignment="1">
      <alignment horizontal="center" vertical="center" wrapText="1"/>
    </xf>
    <xf numFmtId="0" fontId="13" fillId="0" borderId="0" xfId="24" applyFont="1" applyAlignment="1">
      <alignment horizontal="center"/>
    </xf>
    <xf numFmtId="0" fontId="10" fillId="0" borderId="0" xfId="24" applyFont="1" applyBorder="1" applyAlignment="1">
      <alignment horizontal="center"/>
    </xf>
    <xf numFmtId="0" fontId="12" fillId="0" borderId="16" xfId="24" applyFont="1" applyBorder="1" applyAlignment="1">
      <alignment horizontal="center"/>
    </xf>
    <xf numFmtId="0" fontId="7" fillId="0" borderId="18" xfId="24" applyFont="1" applyBorder="1" applyAlignment="1">
      <alignment horizontal="center"/>
    </xf>
    <xf numFmtId="0" fontId="7" fillId="0" borderId="1" xfId="24" applyFont="1" applyBorder="1" applyAlignment="1">
      <alignment horizontal="center"/>
    </xf>
    <xf numFmtId="0" fontId="7" fillId="0" borderId="2" xfId="24" applyFont="1" applyBorder="1" applyAlignment="1">
      <alignment horizontal="center"/>
    </xf>
    <xf numFmtId="0" fontId="12" fillId="0" borderId="0" xfId="24" applyFont="1" applyAlignment="1">
      <alignment horizontal="center"/>
    </xf>
    <xf numFmtId="0" fontId="12" fillId="0" borderId="0" xfId="24" applyNumberFormat="1" applyFont="1" applyAlignment="1">
      <alignment horizontal="center"/>
    </xf>
    <xf numFmtId="0" fontId="15" fillId="0" borderId="0" xfId="24" applyFont="1" applyBorder="1" applyAlignment="1">
      <alignment horizontal="center"/>
    </xf>
    <xf numFmtId="49" fontId="7" fillId="0" borderId="18" xfId="24" applyNumberFormat="1" applyFont="1" applyBorder="1" applyAlignment="1">
      <alignment horizontal="center" vertical="center"/>
    </xf>
    <xf numFmtId="49" fontId="7" fillId="0" borderId="1" xfId="24" applyNumberFormat="1" applyFont="1" applyBorder="1" applyAlignment="1">
      <alignment horizontal="center" vertical="center"/>
    </xf>
    <xf numFmtId="49" fontId="7" fillId="0" borderId="26" xfId="24" applyNumberFormat="1" applyFont="1" applyBorder="1" applyAlignment="1">
      <alignment horizontal="center" vertical="center"/>
    </xf>
    <xf numFmtId="49" fontId="7" fillId="0" borderId="27" xfId="24" applyNumberFormat="1" applyFont="1" applyBorder="1" applyAlignment="1">
      <alignment horizontal="center" vertical="center"/>
    </xf>
    <xf numFmtId="49" fontId="7" fillId="0" borderId="28" xfId="24" applyNumberFormat="1" applyFont="1" applyBorder="1" applyAlignment="1">
      <alignment horizontal="center" vertical="center"/>
    </xf>
    <xf numFmtId="0" fontId="8" fillId="0" borderId="16" xfId="24" applyFont="1" applyBorder="1" applyAlignment="1">
      <alignment horizontal="center"/>
    </xf>
    <xf numFmtId="0" fontId="10" fillId="0" borderId="0" xfId="24" applyFont="1" applyAlignment="1">
      <alignment horizontal="center"/>
    </xf>
    <xf numFmtId="0" fontId="7" fillId="0" borderId="0" xfId="24" applyFont="1" applyAlignment="1">
      <alignment horizontal="center"/>
    </xf>
    <xf numFmtId="0" fontId="8" fillId="0" borderId="16" xfId="9" applyFont="1" applyBorder="1" applyAlignment="1">
      <alignment horizontal="center"/>
    </xf>
    <xf numFmtId="0" fontId="10" fillId="0" borderId="0" xfId="9" applyFont="1" applyAlignment="1">
      <alignment horizontal="center"/>
    </xf>
    <xf numFmtId="0" fontId="15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7" fillId="0" borderId="0" xfId="9" applyFont="1" applyAlignment="1">
      <alignment horizontal="center"/>
    </xf>
    <xf numFmtId="49" fontId="7" fillId="0" borderId="18" xfId="9" applyNumberFormat="1" applyFont="1" applyBorder="1" applyAlignment="1">
      <alignment horizontal="center" vertical="center"/>
    </xf>
    <xf numFmtId="49" fontId="7" fillId="0" borderId="1" xfId="9" applyNumberFormat="1" applyFont="1" applyBorder="1" applyAlignment="1">
      <alignment horizontal="center" vertical="center"/>
    </xf>
    <xf numFmtId="49" fontId="7" fillId="0" borderId="2" xfId="9" applyNumberFormat="1" applyFont="1" applyBorder="1" applyAlignment="1">
      <alignment horizontal="center" vertical="center"/>
    </xf>
    <xf numFmtId="0" fontId="12" fillId="0" borderId="16" xfId="9" applyFont="1" applyBorder="1" applyAlignment="1">
      <alignment horizontal="center"/>
    </xf>
    <xf numFmtId="0" fontId="12" fillId="0" borderId="0" xfId="9" applyFont="1" applyAlignment="1">
      <alignment horizontal="center"/>
    </xf>
    <xf numFmtId="0" fontId="12" fillId="0" borderId="0" xfId="9" applyNumberFormat="1" applyFont="1" applyAlignment="1">
      <alignment horizontal="center"/>
    </xf>
    <xf numFmtId="0" fontId="10" fillId="0" borderId="0" xfId="9" applyFont="1" applyBorder="1" applyAlignment="1">
      <alignment horizontal="center"/>
    </xf>
    <xf numFmtId="0" fontId="11" fillId="0" borderId="6" xfId="9" applyFont="1" applyBorder="1" applyAlignment="1">
      <alignment horizontal="center" vertical="center" wrapText="1"/>
    </xf>
    <xf numFmtId="0" fontId="7" fillId="0" borderId="7" xfId="9" applyFont="1" applyBorder="1" applyAlignment="1">
      <alignment horizontal="center" vertical="center" wrapText="1"/>
    </xf>
    <xf numFmtId="0" fontId="7" fillId="0" borderId="4" xfId="9" applyFont="1" applyBorder="1" applyAlignment="1">
      <alignment horizontal="center" vertical="center" wrapText="1"/>
    </xf>
    <xf numFmtId="0" fontId="7" fillId="0" borderId="18" xfId="9" applyFont="1" applyBorder="1" applyAlignment="1">
      <alignment horizontal="center"/>
    </xf>
    <xf numFmtId="0" fontId="7" fillId="0" borderId="1" xfId="9" applyFont="1" applyBorder="1" applyAlignment="1">
      <alignment horizontal="center"/>
    </xf>
    <xf numFmtId="0" fontId="7" fillId="0" borderId="2" xfId="9" applyFont="1" applyBorder="1" applyAlignment="1">
      <alignment horizontal="center"/>
    </xf>
    <xf numFmtId="0" fontId="8" fillId="0" borderId="16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15" fillId="0" borderId="0" xfId="10" applyFont="1" applyAlignment="1">
      <alignment horizontal="center"/>
    </xf>
    <xf numFmtId="0" fontId="13" fillId="0" borderId="0" xfId="10" applyFont="1" applyAlignment="1">
      <alignment horizontal="center"/>
    </xf>
    <xf numFmtId="0" fontId="7" fillId="0" borderId="0" xfId="10" applyFont="1" applyAlignment="1">
      <alignment horizontal="center"/>
    </xf>
    <xf numFmtId="49" fontId="7" fillId="0" borderId="18" xfId="10" applyNumberFormat="1" applyFont="1" applyBorder="1" applyAlignment="1">
      <alignment horizontal="center" vertical="center"/>
    </xf>
    <xf numFmtId="49" fontId="7" fillId="0" borderId="1" xfId="10" applyNumberFormat="1" applyFont="1" applyBorder="1" applyAlignment="1">
      <alignment horizontal="center" vertical="center"/>
    </xf>
    <xf numFmtId="49" fontId="7" fillId="0" borderId="2" xfId="10" applyNumberFormat="1" applyFont="1" applyBorder="1" applyAlignment="1">
      <alignment horizontal="center" vertical="center"/>
    </xf>
    <xf numFmtId="0" fontId="12" fillId="0" borderId="16" xfId="10" applyFont="1" applyBorder="1" applyAlignment="1">
      <alignment horizontal="center"/>
    </xf>
    <xf numFmtId="0" fontId="12" fillId="0" borderId="0" xfId="10" applyFont="1" applyAlignment="1">
      <alignment horizontal="center"/>
    </xf>
    <xf numFmtId="0" fontId="12" fillId="0" borderId="0" xfId="10" applyNumberFormat="1" applyFont="1" applyAlignment="1">
      <alignment horizontal="center"/>
    </xf>
    <xf numFmtId="0" fontId="10" fillId="0" borderId="0" xfId="10" applyFont="1" applyBorder="1" applyAlignment="1">
      <alignment horizontal="center"/>
    </xf>
    <xf numFmtId="0" fontId="11" fillId="0" borderId="6" xfId="10" applyFont="1" applyBorder="1" applyAlignment="1">
      <alignment horizontal="center" vertical="center" wrapText="1"/>
    </xf>
    <xf numFmtId="0" fontId="7" fillId="0" borderId="7" xfId="10" applyFont="1" applyBorder="1" applyAlignment="1">
      <alignment horizontal="center" vertical="center" wrapText="1"/>
    </xf>
    <xf numFmtId="0" fontId="7" fillId="0" borderId="4" xfId="10" applyFont="1" applyBorder="1" applyAlignment="1">
      <alignment horizontal="center" vertical="center" wrapText="1"/>
    </xf>
    <xf numFmtId="0" fontId="7" fillId="0" borderId="18" xfId="10" applyFont="1" applyBorder="1" applyAlignment="1">
      <alignment horizontal="center"/>
    </xf>
    <xf numFmtId="0" fontId="7" fillId="0" borderId="1" xfId="10" applyFont="1" applyBorder="1" applyAlignment="1">
      <alignment horizontal="center"/>
    </xf>
    <xf numFmtId="0" fontId="7" fillId="0" borderId="2" xfId="10" applyFont="1" applyBorder="1" applyAlignment="1">
      <alignment horizontal="center"/>
    </xf>
    <xf numFmtId="49" fontId="7" fillId="0" borderId="18" xfId="31" applyNumberFormat="1" applyFont="1" applyBorder="1" applyAlignment="1">
      <alignment horizontal="center" vertical="center"/>
    </xf>
    <xf numFmtId="49" fontId="7" fillId="0" borderId="1" xfId="31" applyNumberFormat="1" applyFont="1" applyBorder="1" applyAlignment="1">
      <alignment horizontal="center" vertical="center"/>
    </xf>
    <xf numFmtId="0" fontId="11" fillId="0" borderId="6" xfId="31" applyFont="1" applyBorder="1" applyAlignment="1">
      <alignment horizontal="center" vertical="center" wrapText="1"/>
    </xf>
    <xf numFmtId="0" fontId="7" fillId="0" borderId="7" xfId="31" applyFont="1" applyBorder="1" applyAlignment="1">
      <alignment horizontal="center" vertical="center" wrapText="1"/>
    </xf>
    <xf numFmtId="0" fontId="7" fillId="0" borderId="4" xfId="31" applyFont="1" applyBorder="1" applyAlignment="1">
      <alignment horizontal="center" vertical="center" wrapText="1"/>
    </xf>
    <xf numFmtId="0" fontId="7" fillId="0" borderId="18" xfId="31" applyFont="1" applyBorder="1" applyAlignment="1">
      <alignment horizontal="center"/>
    </xf>
    <xf numFmtId="0" fontId="7" fillId="0" borderId="1" xfId="31" applyFont="1" applyBorder="1" applyAlignment="1">
      <alignment horizontal="center"/>
    </xf>
    <xf numFmtId="0" fontId="7" fillId="0" borderId="2" xfId="31" applyFont="1" applyBorder="1" applyAlignment="1">
      <alignment horizontal="center"/>
    </xf>
    <xf numFmtId="49" fontId="7" fillId="0" borderId="2" xfId="31" applyNumberFormat="1" applyFont="1" applyBorder="1" applyAlignment="1">
      <alignment horizontal="center" vertical="center"/>
    </xf>
    <xf numFmtId="0" fontId="8" fillId="0" borderId="16" xfId="31" applyFont="1" applyBorder="1" applyAlignment="1">
      <alignment horizontal="center"/>
    </xf>
    <xf numFmtId="0" fontId="10" fillId="0" borderId="0" xfId="31" applyFont="1" applyAlignment="1">
      <alignment horizontal="center"/>
    </xf>
    <xf numFmtId="0" fontId="12" fillId="0" borderId="0" xfId="31" applyFont="1" applyAlignment="1">
      <alignment horizontal="center"/>
    </xf>
    <xf numFmtId="0" fontId="12" fillId="0" borderId="0" xfId="31" applyNumberFormat="1" applyFont="1" applyAlignment="1">
      <alignment horizontal="center"/>
    </xf>
    <xf numFmtId="0" fontId="15" fillId="0" borderId="0" xfId="31" applyFont="1" applyAlignment="1">
      <alignment horizontal="center"/>
    </xf>
    <xf numFmtId="0" fontId="7" fillId="0" borderId="0" xfId="31" applyFont="1" applyAlignment="1">
      <alignment horizontal="center"/>
    </xf>
    <xf numFmtId="0" fontId="13" fillId="0" borderId="0" xfId="31" applyFont="1" applyAlignment="1">
      <alignment horizontal="center"/>
    </xf>
    <xf numFmtId="0" fontId="10" fillId="0" borderId="0" xfId="31" applyFont="1" applyBorder="1" applyAlignment="1">
      <alignment horizontal="center"/>
    </xf>
    <xf numFmtId="0" fontId="12" fillId="0" borderId="16" xfId="31" applyFont="1" applyBorder="1" applyAlignment="1">
      <alignment horizontal="center"/>
    </xf>
    <xf numFmtId="49" fontId="7" fillId="0" borderId="18" xfId="33" applyNumberFormat="1" applyFont="1" applyBorder="1" applyAlignment="1">
      <alignment horizontal="center" vertical="center"/>
    </xf>
    <xf numFmtId="49" fontId="7" fillId="0" borderId="1" xfId="33" applyNumberFormat="1" applyFont="1" applyBorder="1" applyAlignment="1">
      <alignment horizontal="center" vertical="center"/>
    </xf>
    <xf numFmtId="0" fontId="11" fillId="0" borderId="6" xfId="33" applyFont="1" applyBorder="1" applyAlignment="1">
      <alignment horizontal="center" vertical="center" wrapText="1"/>
    </xf>
    <xf numFmtId="0" fontId="7" fillId="0" borderId="7" xfId="33" applyFont="1" applyBorder="1" applyAlignment="1">
      <alignment horizontal="center" vertical="center" wrapText="1"/>
    </xf>
    <xf numFmtId="0" fontId="7" fillId="0" borderId="4" xfId="33" applyFont="1" applyBorder="1" applyAlignment="1">
      <alignment horizontal="center" vertical="center" wrapText="1"/>
    </xf>
    <xf numFmtId="0" fontId="7" fillId="0" borderId="18" xfId="33" applyFont="1" applyBorder="1" applyAlignment="1">
      <alignment horizontal="center"/>
    </xf>
    <xf numFmtId="0" fontId="7" fillId="0" borderId="1" xfId="33" applyFont="1" applyBorder="1" applyAlignment="1">
      <alignment horizontal="center"/>
    </xf>
    <xf numFmtId="0" fontId="7" fillId="0" borderId="2" xfId="33" applyFont="1" applyBorder="1" applyAlignment="1">
      <alignment horizontal="center"/>
    </xf>
    <xf numFmtId="49" fontId="7" fillId="0" borderId="2" xfId="33" applyNumberFormat="1" applyFont="1" applyBorder="1" applyAlignment="1">
      <alignment horizontal="center" vertical="center"/>
    </xf>
    <xf numFmtId="0" fontId="8" fillId="0" borderId="16" xfId="33" applyFont="1" applyBorder="1" applyAlignment="1">
      <alignment horizontal="center"/>
    </xf>
    <xf numFmtId="0" fontId="10" fillId="0" borderId="0" xfId="33" applyFont="1" applyAlignment="1">
      <alignment horizontal="center"/>
    </xf>
    <xf numFmtId="0" fontId="12" fillId="0" borderId="0" xfId="33" applyFont="1" applyAlignment="1">
      <alignment horizontal="center"/>
    </xf>
    <xf numFmtId="0" fontId="12" fillId="0" borderId="0" xfId="33" applyNumberFormat="1" applyFont="1" applyAlignment="1">
      <alignment horizontal="center"/>
    </xf>
    <xf numFmtId="0" fontId="7" fillId="0" borderId="0" xfId="33" applyFont="1" applyAlignment="1">
      <alignment horizontal="center"/>
    </xf>
    <xf numFmtId="0" fontId="12" fillId="0" borderId="16" xfId="33" applyFont="1" applyBorder="1" applyAlignment="1">
      <alignment horizontal="center"/>
    </xf>
    <xf numFmtId="0" fontId="13" fillId="0" borderId="0" xfId="33" applyFont="1" applyAlignment="1">
      <alignment horizontal="center"/>
    </xf>
    <xf numFmtId="0" fontId="10" fillId="0" borderId="0" xfId="33" applyFont="1" applyBorder="1" applyAlignment="1">
      <alignment horizontal="center"/>
    </xf>
    <xf numFmtId="0" fontId="8" fillId="0" borderId="16" xfId="25" applyFont="1" applyBorder="1" applyAlignment="1">
      <alignment horizontal="center"/>
    </xf>
    <xf numFmtId="0" fontId="10" fillId="0" borderId="0" xfId="25" applyFont="1" applyAlignment="1">
      <alignment horizontal="center"/>
    </xf>
    <xf numFmtId="0" fontId="12" fillId="0" borderId="0" xfId="25" applyFont="1" applyAlignment="1">
      <alignment horizontal="center"/>
    </xf>
    <xf numFmtId="0" fontId="12" fillId="0" borderId="0" xfId="25" applyNumberFormat="1" applyFont="1" applyAlignment="1">
      <alignment horizontal="center"/>
    </xf>
    <xf numFmtId="0" fontId="9" fillId="0" borderId="0" xfId="25" applyFont="1" applyAlignment="1">
      <alignment horizontal="center"/>
    </xf>
    <xf numFmtId="0" fontId="7" fillId="0" borderId="0" xfId="25" applyFont="1" applyAlignment="1">
      <alignment horizontal="center"/>
    </xf>
    <xf numFmtId="0" fontId="13" fillId="0" borderId="0" xfId="25" applyFont="1" applyAlignment="1">
      <alignment horizontal="center"/>
    </xf>
    <xf numFmtId="0" fontId="10" fillId="0" borderId="0" xfId="25" applyFont="1" applyBorder="1" applyAlignment="1">
      <alignment horizontal="center"/>
    </xf>
    <xf numFmtId="0" fontId="12" fillId="0" borderId="16" xfId="25" applyFont="1" applyBorder="1" applyAlignment="1">
      <alignment horizontal="center"/>
    </xf>
    <xf numFmtId="0" fontId="11" fillId="0" borderId="6" xfId="25" applyFont="1" applyBorder="1" applyAlignment="1">
      <alignment horizontal="center" vertical="center" wrapText="1"/>
    </xf>
    <xf numFmtId="0" fontId="7" fillId="0" borderId="7" xfId="25" applyFont="1" applyBorder="1" applyAlignment="1">
      <alignment horizontal="center" vertical="center" wrapText="1"/>
    </xf>
    <xf numFmtId="0" fontId="7" fillId="0" borderId="4" xfId="25" applyFont="1" applyBorder="1" applyAlignment="1">
      <alignment horizontal="center" vertical="center" wrapText="1"/>
    </xf>
    <xf numFmtId="0" fontId="7" fillId="0" borderId="18" xfId="25" applyFont="1" applyBorder="1" applyAlignment="1">
      <alignment horizontal="center"/>
    </xf>
    <xf numFmtId="0" fontId="7" fillId="0" borderId="1" xfId="25" applyFont="1" applyBorder="1" applyAlignment="1">
      <alignment horizontal="center"/>
    </xf>
    <xf numFmtId="0" fontId="7" fillId="0" borderId="2" xfId="25" applyFont="1" applyBorder="1" applyAlignment="1">
      <alignment horizontal="center"/>
    </xf>
    <xf numFmtId="49" fontId="7" fillId="0" borderId="18" xfId="25" applyNumberFormat="1" applyFont="1" applyBorder="1" applyAlignment="1">
      <alignment horizontal="center" vertical="center"/>
    </xf>
    <xf numFmtId="49" fontId="7" fillId="0" borderId="1" xfId="25" applyNumberFormat="1" applyFont="1" applyBorder="1" applyAlignment="1">
      <alignment horizontal="center" vertical="center"/>
    </xf>
    <xf numFmtId="49" fontId="7" fillId="0" borderId="2" xfId="25" applyNumberFormat="1" applyFont="1" applyBorder="1" applyAlignment="1">
      <alignment horizontal="center" vertical="center"/>
    </xf>
    <xf numFmtId="0" fontId="12" fillId="0" borderId="0" xfId="26" applyNumberFormat="1" applyFont="1" applyAlignment="1">
      <alignment horizontal="center"/>
    </xf>
    <xf numFmtId="0" fontId="8" fillId="0" borderId="16" xfId="26" applyFont="1" applyBorder="1" applyAlignment="1">
      <alignment horizontal="center"/>
    </xf>
    <xf numFmtId="0" fontId="10" fillId="0" borderId="0" xfId="26" applyFont="1" applyAlignment="1">
      <alignment horizontal="center"/>
    </xf>
    <xf numFmtId="0" fontId="12" fillId="0" borderId="0" xfId="26" applyFont="1" applyAlignment="1">
      <alignment horizontal="center"/>
    </xf>
    <xf numFmtId="0" fontId="7" fillId="0" borderId="0" xfId="26" applyFont="1" applyAlignment="1">
      <alignment horizontal="center"/>
    </xf>
    <xf numFmtId="0" fontId="13" fillId="0" borderId="0" xfId="26" applyFont="1" applyAlignment="1">
      <alignment horizontal="center"/>
    </xf>
    <xf numFmtId="0" fontId="10" fillId="0" borderId="0" xfId="26" applyFont="1" applyBorder="1" applyAlignment="1">
      <alignment horizontal="center"/>
    </xf>
    <xf numFmtId="0" fontId="12" fillId="0" borderId="16" xfId="26" applyFont="1" applyBorder="1" applyAlignment="1">
      <alignment horizontal="center"/>
    </xf>
    <xf numFmtId="0" fontId="9" fillId="0" borderId="0" xfId="26" applyFont="1" applyAlignment="1">
      <alignment horizontal="center"/>
    </xf>
    <xf numFmtId="0" fontId="0" fillId="0" borderId="0" xfId="0" applyAlignment="1">
      <alignment horizontal="center"/>
    </xf>
    <xf numFmtId="0" fontId="11" fillId="0" borderId="6" xfId="26" applyFont="1" applyBorder="1" applyAlignment="1">
      <alignment horizontal="center" vertical="center" wrapText="1"/>
    </xf>
    <xf numFmtId="0" fontId="7" fillId="0" borderId="7" xfId="26" applyFont="1" applyBorder="1" applyAlignment="1">
      <alignment horizontal="center" vertical="center" wrapText="1"/>
    </xf>
    <xf numFmtId="0" fontId="7" fillId="0" borderId="4" xfId="26" applyFont="1" applyBorder="1" applyAlignment="1">
      <alignment horizontal="center" vertical="center" wrapText="1"/>
    </xf>
    <xf numFmtId="0" fontId="7" fillId="0" borderId="18" xfId="26" applyFont="1" applyBorder="1" applyAlignment="1">
      <alignment horizontal="center"/>
    </xf>
    <xf numFmtId="0" fontId="7" fillId="0" borderId="1" xfId="26" applyFont="1" applyBorder="1" applyAlignment="1">
      <alignment horizontal="center"/>
    </xf>
    <xf numFmtId="0" fontId="7" fillId="0" borderId="2" xfId="26" applyFont="1" applyBorder="1" applyAlignment="1">
      <alignment horizontal="center"/>
    </xf>
    <xf numFmtId="49" fontId="7" fillId="0" borderId="18" xfId="26" applyNumberFormat="1" applyFont="1" applyBorder="1" applyAlignment="1">
      <alignment horizontal="center" vertical="center"/>
    </xf>
    <xf numFmtId="49" fontId="7" fillId="0" borderId="1" xfId="26" applyNumberFormat="1" applyFont="1" applyBorder="1" applyAlignment="1">
      <alignment horizontal="center" vertical="center"/>
    </xf>
    <xf numFmtId="49" fontId="7" fillId="0" borderId="2" xfId="26" applyNumberFormat="1" applyFont="1" applyBorder="1" applyAlignment="1">
      <alignment horizontal="center" vertical="center"/>
    </xf>
    <xf numFmtId="0" fontId="7" fillId="0" borderId="1" xfId="26" applyNumberFormat="1" applyFont="1" applyBorder="1" applyAlignment="1">
      <alignment horizontal="center" vertical="center"/>
    </xf>
    <xf numFmtId="0" fontId="7" fillId="0" borderId="2" xfId="26" applyNumberFormat="1" applyFont="1" applyBorder="1" applyAlignment="1">
      <alignment horizontal="center" vertical="center"/>
    </xf>
    <xf numFmtId="0" fontId="12" fillId="0" borderId="16" xfId="8" applyFont="1" applyBorder="1" applyAlignment="1">
      <alignment horizontal="center"/>
    </xf>
    <xf numFmtId="0" fontId="7" fillId="0" borderId="18" xfId="8" applyFont="1" applyBorder="1" applyAlignment="1">
      <alignment horizontal="center"/>
    </xf>
    <xf numFmtId="49" fontId="7" fillId="0" borderId="18" xfId="8" applyNumberFormat="1" applyFont="1" applyBorder="1" applyAlignment="1">
      <alignment horizontal="center" vertical="center"/>
    </xf>
    <xf numFmtId="0" fontId="8" fillId="0" borderId="16" xfId="8" applyFont="1" applyBorder="1" applyAlignment="1">
      <alignment horizontal="center"/>
    </xf>
    <xf numFmtId="0" fontId="10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12" fillId="0" borderId="0" xfId="8" applyFont="1" applyAlignment="1">
      <alignment horizontal="center"/>
    </xf>
    <xf numFmtId="0" fontId="12" fillId="0" borderId="0" xfId="8" applyNumberFormat="1" applyFont="1" applyAlignment="1">
      <alignment horizontal="center"/>
    </xf>
    <xf numFmtId="0" fontId="10" fillId="0" borderId="0" xfId="8" applyFont="1" applyBorder="1" applyAlignment="1">
      <alignment horizontal="center"/>
    </xf>
    <xf numFmtId="0" fontId="11" fillId="0" borderId="6" xfId="8" applyFont="1" applyBorder="1" applyAlignment="1">
      <alignment horizontal="center" vertical="center" wrapText="1"/>
    </xf>
    <xf numFmtId="49" fontId="7" fillId="0" borderId="1" xfId="8" applyNumberFormat="1" applyFont="1" applyBorder="1" applyAlignment="1">
      <alignment horizontal="center" vertical="center"/>
    </xf>
    <xf numFmtId="0" fontId="12" fillId="0" borderId="0" xfId="13" applyNumberFormat="1" applyFont="1" applyAlignment="1">
      <alignment horizontal="center"/>
    </xf>
    <xf numFmtId="0" fontId="8" fillId="0" borderId="16" xfId="13" applyFont="1" applyBorder="1" applyAlignment="1">
      <alignment horizontal="center"/>
    </xf>
    <xf numFmtId="0" fontId="10" fillId="0" borderId="0" xfId="13" applyFont="1" applyAlignment="1">
      <alignment horizontal="center"/>
    </xf>
    <xf numFmtId="0" fontId="12" fillId="0" borderId="0" xfId="13" applyFont="1" applyAlignment="1">
      <alignment horizontal="center"/>
    </xf>
    <xf numFmtId="0" fontId="10" fillId="0" borderId="0" xfId="13" applyFont="1" applyBorder="1" applyAlignment="1">
      <alignment horizontal="center"/>
    </xf>
    <xf numFmtId="0" fontId="12" fillId="0" borderId="16" xfId="13" applyFont="1" applyBorder="1" applyAlignment="1">
      <alignment horizontal="center"/>
    </xf>
    <xf numFmtId="49" fontId="7" fillId="0" borderId="18" xfId="13" applyNumberFormat="1" applyFont="1" applyBorder="1" applyAlignment="1">
      <alignment horizontal="center" vertical="center"/>
    </xf>
    <xf numFmtId="49" fontId="7" fillId="0" borderId="18" xfId="16" applyNumberFormat="1" applyFont="1" applyBorder="1" applyAlignment="1">
      <alignment horizontal="center" vertical="center"/>
    </xf>
    <xf numFmtId="0" fontId="11" fillId="0" borderId="6" xfId="13" applyFont="1" applyBorder="1" applyAlignment="1">
      <alignment horizontal="center" vertical="center" wrapText="1"/>
    </xf>
    <xf numFmtId="0" fontId="7" fillId="0" borderId="18" xfId="13" applyFont="1" applyBorder="1" applyAlignment="1">
      <alignment horizontal="center"/>
    </xf>
    <xf numFmtId="0" fontId="12" fillId="0" borderId="0" xfId="15" applyNumberFormat="1" applyFont="1" applyAlignment="1">
      <alignment horizontal="center"/>
    </xf>
    <xf numFmtId="0" fontId="8" fillId="0" borderId="16" xfId="15" applyFont="1" applyBorder="1" applyAlignment="1">
      <alignment horizontal="center"/>
    </xf>
    <xf numFmtId="0" fontId="10" fillId="0" borderId="0" xfId="15" applyFont="1" applyAlignment="1">
      <alignment horizontal="center"/>
    </xf>
    <xf numFmtId="0" fontId="12" fillId="0" borderId="0" xfId="15" applyFont="1" applyAlignment="1">
      <alignment horizontal="center"/>
    </xf>
    <xf numFmtId="0" fontId="10" fillId="0" borderId="0" xfId="15" applyFont="1" applyBorder="1" applyAlignment="1">
      <alignment horizontal="center"/>
    </xf>
    <xf numFmtId="0" fontId="12" fillId="0" borderId="16" xfId="15" applyFont="1" applyBorder="1" applyAlignment="1">
      <alignment horizontal="center"/>
    </xf>
    <xf numFmtId="49" fontId="7" fillId="0" borderId="18" xfId="15" applyNumberFormat="1" applyFont="1" applyBorder="1" applyAlignment="1">
      <alignment horizontal="center" vertical="center"/>
    </xf>
    <xf numFmtId="0" fontId="11" fillId="0" borderId="6" xfId="15" applyFont="1" applyBorder="1" applyAlignment="1">
      <alignment horizontal="center" vertical="center" wrapText="1"/>
    </xf>
    <xf numFmtId="0" fontId="7" fillId="0" borderId="18" xfId="15" applyFont="1" applyBorder="1" applyAlignment="1">
      <alignment horizontal="center"/>
    </xf>
    <xf numFmtId="0" fontId="12" fillId="0" borderId="0" xfId="16" applyNumberFormat="1" applyFont="1" applyAlignment="1">
      <alignment horizontal="center"/>
    </xf>
    <xf numFmtId="0" fontId="8" fillId="0" borderId="16" xfId="16" applyFont="1" applyBorder="1" applyAlignment="1">
      <alignment horizontal="center"/>
    </xf>
    <xf numFmtId="0" fontId="10" fillId="0" borderId="0" xfId="16" applyFont="1" applyAlignment="1">
      <alignment horizontal="center"/>
    </xf>
    <xf numFmtId="0" fontId="12" fillId="0" borderId="0" xfId="16" applyFont="1" applyAlignment="1">
      <alignment horizontal="center"/>
    </xf>
    <xf numFmtId="0" fontId="10" fillId="0" borderId="0" xfId="16" applyFont="1" applyBorder="1" applyAlignment="1">
      <alignment horizontal="center"/>
    </xf>
    <xf numFmtId="0" fontId="12" fillId="0" borderId="16" xfId="16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1" fillId="0" borderId="6" xfId="16" applyFont="1" applyBorder="1" applyAlignment="1">
      <alignment horizontal="center" vertical="center" wrapText="1"/>
    </xf>
    <xf numFmtId="0" fontId="7" fillId="0" borderId="18" xfId="16" applyFont="1" applyBorder="1" applyAlignment="1">
      <alignment horizontal="center"/>
    </xf>
    <xf numFmtId="49" fontId="7" fillId="0" borderId="18" xfId="14" applyNumberFormat="1" applyFont="1" applyBorder="1" applyAlignment="1">
      <alignment horizontal="center" vertical="center"/>
    </xf>
    <xf numFmtId="49" fontId="7" fillId="0" borderId="1" xfId="14" applyNumberFormat="1" applyFont="1" applyBorder="1" applyAlignment="1">
      <alignment horizontal="center" vertical="center"/>
    </xf>
    <xf numFmtId="49" fontId="7" fillId="0" borderId="2" xfId="14" applyNumberFormat="1" applyFont="1" applyBorder="1" applyAlignment="1">
      <alignment horizontal="center" vertical="center"/>
    </xf>
    <xf numFmtId="0" fontId="11" fillId="0" borderId="6" xfId="14" applyFont="1" applyBorder="1" applyAlignment="1">
      <alignment horizontal="center" vertical="center" wrapText="1"/>
    </xf>
    <xf numFmtId="0" fontId="7" fillId="0" borderId="7" xfId="14" applyFont="1" applyBorder="1" applyAlignment="1">
      <alignment horizontal="center" vertical="center" wrapText="1"/>
    </xf>
    <xf numFmtId="0" fontId="7" fillId="0" borderId="4" xfId="14" applyFont="1" applyBorder="1" applyAlignment="1">
      <alignment horizontal="center" vertical="center" wrapText="1"/>
    </xf>
    <xf numFmtId="0" fontId="12" fillId="0" borderId="0" xfId="14" applyNumberFormat="1" applyFont="1" applyAlignment="1">
      <alignment horizontal="center"/>
    </xf>
    <xf numFmtId="0" fontId="7" fillId="0" borderId="18" xfId="14" applyFont="1" applyBorder="1" applyAlignment="1">
      <alignment horizontal="center"/>
    </xf>
    <xf numFmtId="0" fontId="7" fillId="0" borderId="1" xfId="14" applyFont="1" applyBorder="1" applyAlignment="1">
      <alignment horizontal="center"/>
    </xf>
    <xf numFmtId="0" fontId="7" fillId="0" borderId="2" xfId="14" applyFont="1" applyBorder="1" applyAlignment="1">
      <alignment horizontal="center"/>
    </xf>
    <xf numFmtId="0" fontId="8" fillId="0" borderId="16" xfId="14" applyFont="1" applyBorder="1" applyAlignment="1">
      <alignment horizontal="center"/>
    </xf>
    <xf numFmtId="0" fontId="10" fillId="0" borderId="0" xfId="14" applyFont="1" applyAlignment="1">
      <alignment horizontal="center"/>
    </xf>
    <xf numFmtId="0" fontId="12" fillId="0" borderId="0" xfId="14" applyFont="1" applyAlignment="1">
      <alignment horizontal="center"/>
    </xf>
    <xf numFmtId="0" fontId="10" fillId="0" borderId="0" xfId="14" applyFont="1" applyBorder="1" applyAlignment="1">
      <alignment horizontal="center"/>
    </xf>
    <xf numFmtId="0" fontId="12" fillId="0" borderId="16" xfId="14" applyFont="1" applyBorder="1" applyAlignment="1">
      <alignment horizontal="center"/>
    </xf>
    <xf numFmtId="49" fontId="15" fillId="0" borderId="0" xfId="14" applyNumberFormat="1" applyFont="1" applyAlignment="1">
      <alignment horizontal="center"/>
    </xf>
    <xf numFmtId="0" fontId="13" fillId="0" borderId="0" xfId="14" applyFont="1" applyAlignment="1">
      <alignment horizontal="center"/>
    </xf>
    <xf numFmtId="49" fontId="7" fillId="0" borderId="18" xfId="17" applyNumberFormat="1" applyFont="1" applyBorder="1" applyAlignment="1">
      <alignment horizontal="center" vertical="center"/>
    </xf>
    <xf numFmtId="49" fontId="7" fillId="0" borderId="1" xfId="17" applyNumberFormat="1" applyFont="1" applyBorder="1" applyAlignment="1">
      <alignment horizontal="center" vertical="center"/>
    </xf>
    <xf numFmtId="49" fontId="7" fillId="0" borderId="2" xfId="17" applyNumberFormat="1" applyFont="1" applyBorder="1" applyAlignment="1">
      <alignment horizontal="center" vertical="center"/>
    </xf>
    <xf numFmtId="0" fontId="11" fillId="0" borderId="6" xfId="17" applyFont="1" applyBorder="1" applyAlignment="1">
      <alignment horizontal="center" vertical="center" wrapText="1"/>
    </xf>
    <xf numFmtId="0" fontId="7" fillId="0" borderId="7" xfId="17" applyFont="1" applyBorder="1" applyAlignment="1">
      <alignment horizontal="center" vertical="center" wrapText="1"/>
    </xf>
    <xf numFmtId="0" fontId="7" fillId="0" borderId="4" xfId="17" applyFont="1" applyBorder="1" applyAlignment="1">
      <alignment horizontal="center" vertical="center" wrapText="1"/>
    </xf>
    <xf numFmtId="0" fontId="7" fillId="0" borderId="18" xfId="17" applyFont="1" applyBorder="1" applyAlignment="1">
      <alignment horizontal="center"/>
    </xf>
    <xf numFmtId="0" fontId="7" fillId="0" borderId="1" xfId="17" applyFont="1" applyBorder="1" applyAlignment="1">
      <alignment horizontal="center"/>
    </xf>
    <xf numFmtId="0" fontId="7" fillId="0" borderId="2" xfId="17" applyFont="1" applyBorder="1" applyAlignment="1">
      <alignment horizontal="center"/>
    </xf>
    <xf numFmtId="0" fontId="12" fillId="0" borderId="0" xfId="17" applyNumberFormat="1" applyFont="1" applyAlignment="1">
      <alignment horizontal="center"/>
    </xf>
    <xf numFmtId="0" fontId="8" fillId="0" borderId="16" xfId="17" applyFont="1" applyBorder="1" applyAlignment="1">
      <alignment horizontal="center"/>
    </xf>
    <xf numFmtId="0" fontId="10" fillId="0" borderId="0" xfId="17" applyFont="1" applyAlignment="1">
      <alignment horizontal="center"/>
    </xf>
    <xf numFmtId="0" fontId="12" fillId="0" borderId="0" xfId="17" applyFont="1" applyAlignment="1">
      <alignment horizontal="center"/>
    </xf>
    <xf numFmtId="0" fontId="10" fillId="0" borderId="0" xfId="17" applyFont="1" applyBorder="1" applyAlignment="1">
      <alignment horizontal="center"/>
    </xf>
    <xf numFmtId="0" fontId="12" fillId="0" borderId="16" xfId="17" applyFont="1" applyBorder="1" applyAlignment="1">
      <alignment horizontal="center"/>
    </xf>
    <xf numFmtId="49" fontId="15" fillId="0" borderId="0" xfId="17" applyNumberFormat="1" applyFont="1" applyAlignment="1">
      <alignment horizontal="center"/>
    </xf>
    <xf numFmtId="49" fontId="15" fillId="0" borderId="0" xfId="18" applyNumberFormat="1" applyFont="1" applyAlignment="1">
      <alignment horizontal="center"/>
    </xf>
    <xf numFmtId="49" fontId="33" fillId="0" borderId="0" xfId="0" applyNumberFormat="1" applyFont="1" applyAlignment="1">
      <alignment horizontal="center"/>
    </xf>
    <xf numFmtId="0" fontId="7" fillId="0" borderId="18" xfId="18" applyFont="1" applyBorder="1" applyAlignment="1">
      <alignment horizontal="center"/>
    </xf>
    <xf numFmtId="49" fontId="7" fillId="0" borderId="18" xfId="18" applyNumberFormat="1" applyFont="1" applyBorder="1" applyAlignment="1">
      <alignment horizontal="center" vertical="center"/>
    </xf>
    <xf numFmtId="0" fontId="8" fillId="0" borderId="16" xfId="18" applyFont="1" applyBorder="1" applyAlignment="1">
      <alignment horizontal="center"/>
    </xf>
    <xf numFmtId="0" fontId="10" fillId="0" borderId="0" xfId="18" applyFont="1" applyAlignment="1">
      <alignment horizontal="center"/>
    </xf>
    <xf numFmtId="0" fontId="10" fillId="0" borderId="0" xfId="18" applyFont="1" applyBorder="1" applyAlignment="1">
      <alignment horizontal="center"/>
    </xf>
    <xf numFmtId="0" fontId="12" fillId="0" borderId="16" xfId="18" applyFont="1" applyBorder="1" applyAlignment="1">
      <alignment horizontal="center"/>
    </xf>
    <xf numFmtId="49" fontId="7" fillId="3" borderId="18" xfId="18" applyNumberFormat="1" applyFont="1" applyFill="1" applyBorder="1" applyAlignment="1">
      <alignment horizontal="center" vertical="center"/>
    </xf>
    <xf numFmtId="0" fontId="11" fillId="0" borderId="6" xfId="18" applyFont="1" applyBorder="1" applyAlignment="1">
      <alignment horizontal="center" vertical="center" wrapText="1"/>
    </xf>
    <xf numFmtId="0" fontId="12" fillId="0" borderId="0" xfId="18" applyFont="1" applyAlignment="1">
      <alignment horizontal="center"/>
    </xf>
    <xf numFmtId="0" fontId="12" fillId="0" borderId="0" xfId="18" applyNumberFormat="1" applyFont="1" applyAlignment="1">
      <alignment horizontal="center"/>
    </xf>
    <xf numFmtId="49" fontId="15" fillId="0" borderId="0" xfId="19" applyNumberFormat="1" applyFont="1" applyAlignment="1">
      <alignment horizontal="center"/>
    </xf>
    <xf numFmtId="0" fontId="7" fillId="0" borderId="18" xfId="19" applyFont="1" applyBorder="1" applyAlignment="1">
      <alignment horizontal="center"/>
    </xf>
    <xf numFmtId="49" fontId="7" fillId="0" borderId="18" xfId="19" applyNumberFormat="1" applyFont="1" applyBorder="1" applyAlignment="1">
      <alignment horizontal="center" vertical="center"/>
    </xf>
    <xf numFmtId="0" fontId="8" fillId="0" borderId="16" xfId="19" applyFont="1" applyBorder="1" applyAlignment="1">
      <alignment horizontal="center"/>
    </xf>
    <xf numFmtId="0" fontId="10" fillId="0" borderId="0" xfId="19" applyFont="1" applyAlignment="1">
      <alignment horizontal="center"/>
    </xf>
    <xf numFmtId="0" fontId="10" fillId="0" borderId="0" xfId="19" applyFont="1" applyBorder="1" applyAlignment="1">
      <alignment horizontal="center"/>
    </xf>
    <xf numFmtId="0" fontId="12" fillId="0" borderId="16" xfId="19" applyFont="1" applyBorder="1" applyAlignment="1">
      <alignment horizontal="center"/>
    </xf>
    <xf numFmtId="0" fontId="11" fillId="0" borderId="6" xfId="19" applyFont="1" applyBorder="1" applyAlignment="1">
      <alignment horizontal="center" vertical="center" wrapText="1"/>
    </xf>
    <xf numFmtId="0" fontId="12" fillId="0" borderId="0" xfId="19" applyFont="1" applyAlignment="1">
      <alignment horizontal="center"/>
    </xf>
    <xf numFmtId="0" fontId="12" fillId="0" borderId="0" xfId="19" applyNumberFormat="1" applyFont="1" applyAlignment="1">
      <alignment horizontal="center"/>
    </xf>
    <xf numFmtId="49" fontId="15" fillId="0" borderId="0" xfId="20" applyNumberFormat="1" applyFont="1" applyAlignment="1">
      <alignment horizontal="center"/>
    </xf>
    <xf numFmtId="0" fontId="7" fillId="0" borderId="18" xfId="20" applyFont="1" applyBorder="1" applyAlignment="1">
      <alignment horizontal="center"/>
    </xf>
    <xf numFmtId="49" fontId="7" fillId="0" borderId="18" xfId="20" applyNumberFormat="1" applyFont="1" applyBorder="1" applyAlignment="1">
      <alignment horizontal="center" vertical="center"/>
    </xf>
    <xf numFmtId="0" fontId="8" fillId="0" borderId="16" xfId="20" applyFont="1" applyBorder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0" applyFont="1" applyBorder="1" applyAlignment="1">
      <alignment horizontal="center"/>
    </xf>
    <xf numFmtId="0" fontId="12" fillId="0" borderId="16" xfId="20" applyFont="1" applyBorder="1" applyAlignment="1">
      <alignment horizontal="center"/>
    </xf>
    <xf numFmtId="0" fontId="11" fillId="0" borderId="6" xfId="20" applyFont="1" applyBorder="1" applyAlignment="1">
      <alignment horizontal="center" vertical="center" wrapText="1"/>
    </xf>
    <xf numFmtId="0" fontId="12" fillId="0" borderId="0" xfId="20" applyFont="1" applyAlignment="1">
      <alignment horizontal="center"/>
    </xf>
    <xf numFmtId="0" fontId="12" fillId="0" borderId="0" xfId="20" applyNumberFormat="1" applyFont="1" applyAlignment="1">
      <alignment horizontal="center"/>
    </xf>
    <xf numFmtId="49" fontId="0" fillId="0" borderId="0" xfId="0" applyNumberFormat="1" applyAlignment="1"/>
    <xf numFmtId="0" fontId="13" fillId="0" borderId="16" xfId="20" applyFont="1" applyBorder="1" applyAlignment="1">
      <alignment horizontal="center"/>
    </xf>
    <xf numFmtId="0" fontId="0" fillId="0" borderId="16" xfId="0" applyBorder="1" applyAlignment="1"/>
    <xf numFmtId="49" fontId="7" fillId="0" borderId="1" xfId="20" applyNumberFormat="1" applyFont="1" applyBorder="1" applyAlignment="1">
      <alignment horizontal="center" vertical="center"/>
    </xf>
    <xf numFmtId="49" fontId="7" fillId="0" borderId="2" xfId="20" applyNumberFormat="1" applyFont="1" applyBorder="1" applyAlignment="1">
      <alignment horizontal="center" vertical="center"/>
    </xf>
    <xf numFmtId="0" fontId="7" fillId="0" borderId="16" xfId="20" applyFont="1" applyBorder="1" applyAlignment="1">
      <alignment horizontal="center"/>
    </xf>
    <xf numFmtId="0" fontId="12" fillId="0" borderId="0" xfId="11" applyFont="1" applyAlignment="1">
      <alignment horizontal="center"/>
    </xf>
    <xf numFmtId="0" fontId="16" fillId="0" borderId="0" xfId="11" applyFont="1" applyBorder="1" applyAlignment="1">
      <alignment horizontal="right"/>
    </xf>
    <xf numFmtId="0" fontId="11" fillId="0" borderId="27" xfId="11" applyFont="1" applyBorder="1" applyAlignment="1">
      <alignment horizontal="center"/>
    </xf>
    <xf numFmtId="0" fontId="10" fillId="0" borderId="27" xfId="11" applyFont="1" applyBorder="1" applyAlignment="1">
      <alignment horizontal="center"/>
    </xf>
    <xf numFmtId="0" fontId="7" fillId="0" borderId="27" xfId="11" applyFont="1" applyBorder="1" applyAlignment="1">
      <alignment horizontal="center"/>
    </xf>
    <xf numFmtId="0" fontId="8" fillId="0" borderId="0" xfId="11" applyFont="1" applyAlignment="1">
      <alignment horizontal="center"/>
    </xf>
    <xf numFmtId="0" fontId="7" fillId="0" borderId="0" xfId="11" applyFont="1" applyAlignment="1">
      <alignment horizontal="center"/>
    </xf>
    <xf numFmtId="0" fontId="7" fillId="0" borderId="0" xfId="11" applyFont="1" applyBorder="1" applyAlignment="1">
      <alignment horizontal="center"/>
    </xf>
    <xf numFmtId="0" fontId="7" fillId="0" borderId="18" xfId="11" applyFont="1" applyBorder="1" applyAlignment="1">
      <alignment horizontal="center"/>
    </xf>
    <xf numFmtId="0" fontId="7" fillId="0" borderId="1" xfId="11" applyFont="1" applyBorder="1" applyAlignment="1">
      <alignment horizontal="center"/>
    </xf>
    <xf numFmtId="0" fontId="11" fillId="0" borderId="6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 vertical="center" wrapText="1"/>
    </xf>
    <xf numFmtId="0" fontId="7" fillId="0" borderId="4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/>
    </xf>
    <xf numFmtId="0" fontId="50" fillId="0" borderId="26" xfId="71" applyFont="1" applyBorder="1" applyAlignment="1">
      <alignment horizontal="center"/>
    </xf>
    <xf numFmtId="0" fontId="50" fillId="0" borderId="27" xfId="71" applyFont="1" applyBorder="1" applyAlignment="1">
      <alignment horizontal="center"/>
    </xf>
    <xf numFmtId="0" fontId="50" fillId="0" borderId="28" xfId="71" applyFont="1" applyBorder="1" applyAlignment="1">
      <alignment horizontal="center"/>
    </xf>
    <xf numFmtId="0" fontId="13" fillId="0" borderId="16" xfId="11" applyFont="1" applyBorder="1" applyAlignment="1">
      <alignment horizontal="center"/>
    </xf>
    <xf numFmtId="0" fontId="50" fillId="0" borderId="26" xfId="75" applyFont="1" applyBorder="1" applyAlignment="1">
      <alignment horizontal="center"/>
    </xf>
    <xf numFmtId="0" fontId="50" fillId="0" borderId="27" xfId="75" applyFont="1" applyBorder="1" applyAlignment="1">
      <alignment horizontal="center"/>
    </xf>
    <xf numFmtId="0" fontId="50" fillId="0" borderId="28" xfId="75" applyFont="1" applyBorder="1" applyAlignment="1">
      <alignment horizontal="center"/>
    </xf>
    <xf numFmtId="0" fontId="8" fillId="0" borderId="16" xfId="11" applyFont="1" applyBorder="1" applyAlignment="1">
      <alignment horizontal="center"/>
    </xf>
    <xf numFmtId="0" fontId="12" fillId="0" borderId="0" xfId="32" applyFont="1" applyAlignment="1">
      <alignment horizontal="left"/>
    </xf>
    <xf numFmtId="49" fontId="8" fillId="0" borderId="0" xfId="32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7" fillId="0" borderId="0" xfId="32" applyFont="1" applyAlignment="1">
      <alignment horizontal="left"/>
    </xf>
    <xf numFmtId="0" fontId="18" fillId="0" borderId="0" xfId="71" applyFont="1" applyAlignment="1">
      <alignment horizontal="center"/>
    </xf>
    <xf numFmtId="0" fontId="17" fillId="0" borderId="0" xfId="71" applyFont="1" applyAlignment="1"/>
    <xf numFmtId="49" fontId="17" fillId="0" borderId="0" xfId="71" applyNumberFormat="1" applyFont="1" applyAlignment="1">
      <alignment horizontal="center"/>
    </xf>
    <xf numFmtId="0" fontId="35" fillId="0" borderId="4" xfId="71" applyBorder="1" applyAlignment="1">
      <alignment horizontal="center" wrapText="1"/>
    </xf>
    <xf numFmtId="0" fontId="12" fillId="0" borderId="18" xfId="32" applyFont="1" applyBorder="1" applyAlignment="1">
      <alignment horizontal="center"/>
    </xf>
    <xf numFmtId="0" fontId="35" fillId="0" borderId="1" xfId="71" applyFont="1" applyBorder="1" applyAlignment="1">
      <alignment horizontal="center"/>
    </xf>
    <xf numFmtId="0" fontId="35" fillId="0" borderId="2" xfId="71" applyFont="1" applyBorder="1" applyAlignment="1">
      <alignment horizontal="center"/>
    </xf>
    <xf numFmtId="0" fontId="1" fillId="0" borderId="18" xfId="77" applyBorder="1" applyAlignment="1">
      <alignment horizontal="center"/>
    </xf>
    <xf numFmtId="0" fontId="1" fillId="0" borderId="1" xfId="77" applyBorder="1" applyAlignment="1">
      <alignment horizontal="center"/>
    </xf>
    <xf numFmtId="0" fontId="1" fillId="0" borderId="6" xfId="77" applyBorder="1" applyAlignment="1">
      <alignment horizontal="center" vertical="center"/>
    </xf>
    <xf numFmtId="0" fontId="1" fillId="0" borderId="7" xfId="77" applyBorder="1" applyAlignment="1">
      <alignment horizontal="center" vertical="center"/>
    </xf>
    <xf numFmtId="0" fontId="64" fillId="0" borderId="0" xfId="77" applyFont="1" applyAlignment="1">
      <alignment horizontal="center"/>
    </xf>
    <xf numFmtId="0" fontId="64" fillId="0" borderId="0" xfId="77" applyFont="1" applyAlignment="1">
      <alignment horizontal="right"/>
    </xf>
    <xf numFmtId="0" fontId="1" fillId="0" borderId="0" xfId="77" applyAlignment="1"/>
    <xf numFmtId="173" fontId="64" fillId="0" borderId="0" xfId="77" applyNumberFormat="1" applyFont="1" applyAlignment="1">
      <alignment horizontal="left"/>
    </xf>
    <xf numFmtId="0" fontId="1" fillId="0" borderId="2" xfId="77" applyBorder="1" applyAlignment="1">
      <alignment horizontal="center"/>
    </xf>
    <xf numFmtId="0" fontId="64" fillId="0" borderId="18" xfId="77" applyFont="1" applyBorder="1" applyAlignment="1">
      <alignment horizontal="center"/>
    </xf>
    <xf numFmtId="0" fontId="64" fillId="0" borderId="1" xfId="77" applyFont="1" applyBorder="1" applyAlignment="1">
      <alignment horizontal="center"/>
    </xf>
    <xf numFmtId="0" fontId="64" fillId="0" borderId="2" xfId="77" applyFont="1" applyBorder="1" applyAlignment="1">
      <alignment horizontal="center"/>
    </xf>
    <xf numFmtId="0" fontId="63" fillId="0" borderId="0" xfId="77" applyFont="1" applyAlignment="1">
      <alignment horizontal="center"/>
    </xf>
    <xf numFmtId="0" fontId="1" fillId="0" borderId="6" xfId="77" applyFont="1" applyBorder="1" applyAlignment="1">
      <alignment horizontal="center" vertical="center"/>
    </xf>
    <xf numFmtId="0" fontId="1" fillId="0" borderId="7" xfId="77" applyFont="1" applyBorder="1" applyAlignment="1">
      <alignment horizontal="center" vertical="center"/>
    </xf>
    <xf numFmtId="0" fontId="1" fillId="0" borderId="18" xfId="77" applyFont="1" applyBorder="1" applyAlignment="1">
      <alignment horizontal="center"/>
    </xf>
    <xf numFmtId="0" fontId="1" fillId="0" borderId="1" xfId="77" applyFont="1" applyBorder="1" applyAlignment="1">
      <alignment horizontal="center"/>
    </xf>
    <xf numFmtId="0" fontId="62" fillId="0" borderId="0" xfId="77" applyFont="1" applyAlignment="1">
      <alignment horizontal="center"/>
    </xf>
    <xf numFmtId="0" fontId="1" fillId="0" borderId="0" xfId="77" applyFont="1" applyAlignment="1">
      <alignment horizontal="center"/>
    </xf>
    <xf numFmtId="0" fontId="1" fillId="0" borderId="2" xfId="77" applyFont="1" applyBorder="1" applyAlignment="1">
      <alignment horizontal="center"/>
    </xf>
  </cellXfs>
  <cellStyles count="78">
    <cellStyle name="S8" xfId="73"/>
    <cellStyle name="Гиперссылка" xfId="1" builtinId="8"/>
    <cellStyle name="Обычный" xfId="0" builtinId="0"/>
    <cellStyle name="Обычный 2" xfId="71"/>
    <cellStyle name="Обычный 2 2" xfId="72"/>
    <cellStyle name="Обычный 2 2 2" xfId="76"/>
    <cellStyle name="Обычный 2 3" xfId="75"/>
    <cellStyle name="Обычный 3" xfId="74"/>
    <cellStyle name="Обычный 37" xfId="2"/>
    <cellStyle name="Обычный 38" xfId="3"/>
    <cellStyle name="Обычный 39" xfId="4"/>
    <cellStyle name="Обычный 4" xfId="77"/>
    <cellStyle name="Обычный 40" xfId="5"/>
    <cellStyle name="Обычный 41" xfId="6"/>
    <cellStyle name="Обычный 42" xfId="7"/>
    <cellStyle name="Обычный_ГДЗ (РП 6)" xfId="8"/>
    <cellStyle name="Обычный_Мол1,2" xfId="9"/>
    <cellStyle name="Обычный_Мол3,Оч" xfId="10"/>
    <cellStyle name="Обычный_РТП 25-Т1,Т2" xfId="11"/>
    <cellStyle name="Обычный_Соколреммаш" xfId="12"/>
    <cellStyle name="Обычный_Сокольский ЦБК 1" xfId="13"/>
    <cellStyle name="Обычный_Сокольский ЦБК 110" xfId="14"/>
    <cellStyle name="Обычный_Сокольский ЦБК 2" xfId="15"/>
    <cellStyle name="Обычный_Сокольский ЦБК 3" xfId="16"/>
    <cellStyle name="Обычный_Сухонский ЦБК 1" xfId="17"/>
    <cellStyle name="Обычный_Сухонский ЦБК 2" xfId="18"/>
    <cellStyle name="Обычный_Сухонский ЦБК 3" xfId="19"/>
    <cellStyle name="Обычный_Сухонский ЦБК 4" xfId="20"/>
    <cellStyle name="Обычный_Т1(ЗРУФ1), Т3 (ЗРУФ 20)" xfId="21"/>
    <cellStyle name="Обычный_Т1(РП 5 Ф3)Т2 (РП 5 Ф17)" xfId="22"/>
    <cellStyle name="Обычный_Т2 (РП 9 Ф11)" xfId="23"/>
    <cellStyle name="Обычный_Табл.1" xfId="24"/>
    <cellStyle name="Обычный_Табл.1 ф Биокомплекс" xfId="25"/>
    <cellStyle name="Обычный_Табл.1 ф Райцентр" xfId="26"/>
    <cellStyle name="Обычный_Табл.1 ф Школа" xfId="27"/>
    <cellStyle name="Обычный_ТП 10 ЯЧ.5, 7" xfId="28"/>
    <cellStyle name="Обычный_ТП 34 ЯЧ. 2, 6" xfId="29"/>
    <cellStyle name="Обычный_Ф. РУБЦОВО" xfId="30"/>
    <cellStyle name="Обычный_ф.Коммунальный" xfId="31"/>
    <cellStyle name="Обычный_Ф.НИКИТИНО" xfId="32"/>
    <cellStyle name="Обычный_ф.Устье" xfId="33"/>
    <cellStyle name="Обычный_ЯЧ 10, 115 (РП 3)" xfId="34"/>
    <cellStyle name="Обычный_ЯЧ 30, ЯЧ.4 (ТП 54)" xfId="35"/>
    <cellStyle name="Обычный_ЯЧ 31, 47 (РП 29)" xfId="36"/>
    <cellStyle name="Обычный_ЯЧ. 1" xfId="37"/>
    <cellStyle name="Обычный_ЯЧ. 1, ЯЧ 20" xfId="38"/>
    <cellStyle name="Обычный_ЯЧ. 107, 114 (РП 23)" xfId="39"/>
    <cellStyle name="Обычный_ЯЧ. 11, 18 (РП 28)" xfId="40"/>
    <cellStyle name="Обычный_ЯЧ. 12, ЯЧ. 24 (РП 4)" xfId="41"/>
    <cellStyle name="Обычный_ЯЧ. 15" xfId="42"/>
    <cellStyle name="Обычный_ЯЧ. 19, 24 (РП 16)" xfId="43"/>
    <cellStyle name="Обычный_ЯЧ. 2(РП 36), 8(ТП 360)" xfId="44"/>
    <cellStyle name="Обычный_ЯЧ. 20(6 кВ)" xfId="45"/>
    <cellStyle name="Обычный_ЯЧ. 20, 21 (РП 7)" xfId="46"/>
    <cellStyle name="Обычный_ЯЧ. 24" xfId="47"/>
    <cellStyle name="Обычный_ЯЧ. 3 (ТП 319)" xfId="48"/>
    <cellStyle name="Обычный_ЯЧ. 3, 13 (тп 438)" xfId="49"/>
    <cellStyle name="Обычный_ЯЧ. 5, 12 (РП 1)" xfId="50"/>
    <cellStyle name="Обычный_ЯЧ. 53 (ВЛ 8)" xfId="51"/>
    <cellStyle name="Обычный_ЯЧ. 6 (ТП 535),24 (ТП 536)" xfId="52"/>
    <cellStyle name="Обычный_ЯЧ. 7 (вл №31)" xfId="53"/>
    <cellStyle name="Обычный_ЯЧ. 7, 4 (РП 20, ТП 595)" xfId="54"/>
    <cellStyle name="Обычный_ЯЧ.10, 25 (РП 38)" xfId="55"/>
    <cellStyle name="Обычный_ЯЧ.11. 28 (РП 31)" xfId="56"/>
    <cellStyle name="Обычный_ЯЧ.14, ЯЧ.10" xfId="57"/>
    <cellStyle name="Обычный_ЯЧ.14. ЯЧ 22 (РП 13)" xfId="58"/>
    <cellStyle name="Обычный_ЯЧ.15 (РП 10)," xfId="59"/>
    <cellStyle name="Обычный_ЯЧ.15, 32 (РП30)" xfId="60"/>
    <cellStyle name="Обычный_ЯЧ.17.ЯЧ.7" xfId="61"/>
    <cellStyle name="Обычный_ЯЧ.2, 23 (РП 19)" xfId="62"/>
    <cellStyle name="Обычный_ЯЧ.2, ЯЧ.3 (РП 1)" xfId="63"/>
    <cellStyle name="Обычный_ЯЧ.2. 21(РП 39)" xfId="64"/>
    <cellStyle name="Обычный_ЯЧ.28 (ТП 11)" xfId="65"/>
    <cellStyle name="Обычный_ЯЧ.33 (РП 35), ЯЧ.35 (РП 37)" xfId="66"/>
    <cellStyle name="Обычный_ЯЧ.33, 39 (РП 14)" xfId="67"/>
    <cellStyle name="Обычный_ЯЧ.4, 8" xfId="68"/>
    <cellStyle name="Обычный_ЯЧ.9 (ТП 182)" xfId="69"/>
    <cellStyle name="Финансовый" xfId="70" builtinId="3"/>
  </cellStyles>
  <dxfs count="10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worksheet" Target="worksheets/sheet126.xml"/><Relationship Id="rId13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8;&#1080;&#1084;&#1085;&#1099;&#1081;%20&#1076;&#1077;&#1085;&#1100;%2015.06.2022%20&#1040;&#1054;%20&#1042;&#1054;&#1052;&#104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.откл."/>
      <sheetName val="прил. 6  МРСК "/>
      <sheetName val="АЧР"/>
      <sheetName val="АЧРдетал.МРСК"/>
      <sheetName val="Табл.№3сводная"/>
      <sheetName val="Табл.№1вводы"/>
      <sheetName val="Табл.№2сторона"/>
      <sheetName val="Табл.№1 ЗРУ"/>
      <sheetName val="КТП"/>
    </sheetNames>
    <sheetDataSet>
      <sheetData sheetId="0"/>
      <sheetData sheetId="1"/>
      <sheetData sheetId="2"/>
      <sheetData sheetId="3"/>
      <sheetData sheetId="4"/>
      <sheetData sheetId="5">
        <row r="8">
          <cell r="H8">
            <v>44727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V179"/>
  <sheetViews>
    <sheetView tabSelected="1" zoomScale="85" zoomScaleNormal="85" zoomScaleSheetLayoutView="85" workbookViewId="0">
      <selection activeCell="A14" sqref="A14"/>
    </sheetView>
  </sheetViews>
  <sheetFormatPr defaultRowHeight="12.75"/>
  <cols>
    <col min="1" max="1" width="61.28515625" customWidth="1"/>
    <col min="2" max="2" width="30.7109375" customWidth="1"/>
    <col min="3" max="3" width="5.85546875" customWidth="1"/>
    <col min="4" max="4" width="41.140625" customWidth="1"/>
  </cols>
  <sheetData>
    <row r="1" spans="1:9" ht="20.25">
      <c r="A1" s="2098" t="s">
        <v>183</v>
      </c>
      <c r="B1" s="2098"/>
      <c r="C1" s="2098"/>
    </row>
    <row r="4" spans="1:9" ht="15">
      <c r="A4" s="1099" t="s">
        <v>159</v>
      </c>
      <c r="B4" s="1100" t="s">
        <v>161</v>
      </c>
      <c r="C4" s="2104" t="s">
        <v>160</v>
      </c>
      <c r="D4" s="2105"/>
    </row>
    <row r="5" spans="1:9" ht="15">
      <c r="A5" s="778" t="s">
        <v>169</v>
      </c>
      <c r="B5" s="1101" t="s">
        <v>162</v>
      </c>
      <c r="C5" s="2043" t="s">
        <v>170</v>
      </c>
      <c r="D5" s="1097"/>
    </row>
    <row r="6" spans="1:9" ht="15">
      <c r="A6" s="1585" t="s">
        <v>606</v>
      </c>
      <c r="B6" s="1101" t="s">
        <v>162</v>
      </c>
      <c r="C6" s="1081" t="s">
        <v>27</v>
      </c>
      <c r="D6" s="1102"/>
      <c r="E6" s="753"/>
      <c r="F6" s="753"/>
    </row>
    <row r="7" spans="1:9" ht="15">
      <c r="A7" s="778">
        <v>3</v>
      </c>
      <c r="B7" s="1101" t="s">
        <v>162</v>
      </c>
      <c r="C7" s="1898" t="s">
        <v>647</v>
      </c>
      <c r="D7" s="1103"/>
      <c r="E7" s="754"/>
      <c r="F7" s="754"/>
    </row>
    <row r="8" spans="1:9" ht="15">
      <c r="A8" s="778">
        <v>4</v>
      </c>
      <c r="B8" s="1101" t="s">
        <v>162</v>
      </c>
      <c r="C8" s="1082" t="s">
        <v>186</v>
      </c>
      <c r="D8" s="1103"/>
      <c r="E8" s="754"/>
      <c r="F8" s="754"/>
    </row>
    <row r="9" spans="1:9" ht="15">
      <c r="A9" s="1098" t="s">
        <v>308</v>
      </c>
      <c r="B9" s="1101" t="s">
        <v>162</v>
      </c>
      <c r="C9" s="1083" t="s">
        <v>31</v>
      </c>
      <c r="D9" s="1104"/>
      <c r="E9" s="755"/>
      <c r="F9" s="755"/>
    </row>
    <row r="10" spans="1:9" ht="15">
      <c r="A10" s="778">
        <v>10</v>
      </c>
      <c r="B10" s="1101" t="s">
        <v>162</v>
      </c>
      <c r="C10" s="1084" t="s">
        <v>39</v>
      </c>
      <c r="D10" s="1105"/>
      <c r="E10" s="756"/>
      <c r="F10" s="756"/>
    </row>
    <row r="11" spans="1:9" ht="15">
      <c r="A11" s="778">
        <v>11</v>
      </c>
      <c r="B11" s="1101" t="s">
        <v>162</v>
      </c>
      <c r="C11" s="1085" t="s">
        <v>163</v>
      </c>
      <c r="D11" s="1097"/>
    </row>
    <row r="12" spans="1:9" ht="15">
      <c r="A12" s="778" t="s">
        <v>196</v>
      </c>
      <c r="B12" s="1101" t="s">
        <v>162</v>
      </c>
      <c r="C12" s="1086" t="s">
        <v>202</v>
      </c>
      <c r="D12" s="1106"/>
      <c r="E12" s="757"/>
      <c r="F12" s="757"/>
    </row>
    <row r="13" spans="1:9" ht="15">
      <c r="A13" s="1585" t="s">
        <v>719</v>
      </c>
      <c r="B13" s="1101" t="s">
        <v>162</v>
      </c>
      <c r="C13" s="1087" t="s">
        <v>168</v>
      </c>
      <c r="D13" s="1107"/>
      <c r="E13" s="758"/>
      <c r="F13" s="758"/>
    </row>
    <row r="14" spans="1:9" ht="15">
      <c r="A14" s="2042" t="s">
        <v>721</v>
      </c>
      <c r="B14" s="1101"/>
      <c r="C14" s="2112" t="s">
        <v>720</v>
      </c>
      <c r="D14" s="2113"/>
      <c r="E14" s="758"/>
      <c r="F14" s="758"/>
    </row>
    <row r="15" spans="1:9" ht="15">
      <c r="A15" s="778">
        <v>22</v>
      </c>
      <c r="B15" s="1101" t="s">
        <v>162</v>
      </c>
      <c r="C15" s="1088" t="s">
        <v>164</v>
      </c>
      <c r="D15" s="1108"/>
      <c r="E15" s="759"/>
      <c r="F15" s="759"/>
      <c r="G15" s="759"/>
      <c r="H15" s="759"/>
    </row>
    <row r="16" spans="1:9" ht="15">
      <c r="A16" s="778">
        <v>23</v>
      </c>
      <c r="B16" s="1101" t="s">
        <v>162</v>
      </c>
      <c r="C16" s="1899" t="s">
        <v>625</v>
      </c>
      <c r="D16" s="1097"/>
      <c r="I16" s="930"/>
    </row>
    <row r="17" spans="1:9" ht="15">
      <c r="A17" s="778">
        <v>24</v>
      </c>
      <c r="B17" s="1101" t="s">
        <v>162</v>
      </c>
      <c r="C17" s="1899" t="s">
        <v>626</v>
      </c>
      <c r="D17" s="1097"/>
      <c r="I17" s="930"/>
    </row>
    <row r="18" spans="1:9" ht="15">
      <c r="A18" s="1098" t="s">
        <v>198</v>
      </c>
      <c r="B18" s="1101" t="s">
        <v>162</v>
      </c>
      <c r="C18" s="1089" t="s">
        <v>70</v>
      </c>
      <c r="D18" s="1109"/>
      <c r="E18" s="760"/>
      <c r="F18" s="760"/>
      <c r="I18" s="930"/>
    </row>
    <row r="19" spans="1:9" ht="15">
      <c r="A19" s="1907" t="s">
        <v>324</v>
      </c>
      <c r="B19" s="1101" t="s">
        <v>162</v>
      </c>
      <c r="C19" s="1090" t="s">
        <v>79</v>
      </c>
      <c r="D19" s="1110"/>
      <c r="E19" s="761"/>
      <c r="F19" s="761"/>
      <c r="I19" s="930"/>
    </row>
    <row r="20" spans="1:9" ht="15">
      <c r="A20" s="778" t="s">
        <v>199</v>
      </c>
      <c r="B20" s="1101" t="s">
        <v>162</v>
      </c>
      <c r="C20" s="1091" t="s">
        <v>93</v>
      </c>
      <c r="D20" s="1111"/>
      <c r="E20" s="762"/>
      <c r="F20" s="762"/>
      <c r="I20" s="930"/>
    </row>
    <row r="21" spans="1:9" ht="15">
      <c r="A21" s="1585" t="s">
        <v>639</v>
      </c>
      <c r="B21" s="1101" t="s">
        <v>162</v>
      </c>
      <c r="C21" s="1092" t="s">
        <v>149</v>
      </c>
      <c r="D21" s="1112"/>
      <c r="E21" s="763"/>
      <c r="F21" s="763"/>
      <c r="I21" s="930"/>
    </row>
    <row r="22" spans="1:9" ht="15">
      <c r="A22" s="1585" t="s">
        <v>713</v>
      </c>
      <c r="B22" s="1101" t="s">
        <v>162</v>
      </c>
      <c r="C22" s="1093" t="s">
        <v>100</v>
      </c>
      <c r="D22" s="1113"/>
      <c r="E22" s="764"/>
      <c r="F22" s="764"/>
      <c r="I22" s="930"/>
    </row>
    <row r="23" spans="1:9" ht="15">
      <c r="A23" s="778">
        <v>42</v>
      </c>
      <c r="B23" s="1101" t="s">
        <v>162</v>
      </c>
      <c r="C23" s="1094" t="s">
        <v>107</v>
      </c>
      <c r="D23" s="1114"/>
      <c r="E23" s="765"/>
      <c r="F23" s="765"/>
      <c r="I23" s="930"/>
    </row>
    <row r="24" spans="1:9" ht="15">
      <c r="A24" s="778" t="s">
        <v>204</v>
      </c>
      <c r="B24" s="1101" t="s">
        <v>162</v>
      </c>
      <c r="C24" s="1095" t="s">
        <v>24</v>
      </c>
      <c r="D24" s="1115"/>
      <c r="E24" s="766"/>
      <c r="F24" s="766"/>
      <c r="I24" s="930"/>
    </row>
    <row r="25" spans="1:9" ht="15">
      <c r="A25" s="778">
        <v>45</v>
      </c>
      <c r="B25" s="1101" t="s">
        <v>162</v>
      </c>
      <c r="C25" s="1095" t="s">
        <v>203</v>
      </c>
      <c r="D25" s="1115"/>
      <c r="E25" s="766"/>
      <c r="F25" s="766"/>
      <c r="I25" s="930"/>
    </row>
    <row r="26" spans="1:9" ht="15.75">
      <c r="A26" s="778">
        <v>46</v>
      </c>
      <c r="B26" s="1116" t="s">
        <v>474</v>
      </c>
      <c r="C26" s="1074" t="s">
        <v>177</v>
      </c>
      <c r="D26" s="1117"/>
      <c r="E26" s="767"/>
      <c r="F26" s="767"/>
      <c r="I26" s="930"/>
    </row>
    <row r="27" spans="1:9" ht="15.75">
      <c r="A27" s="1585" t="s">
        <v>640</v>
      </c>
      <c r="B27" s="1118" t="s">
        <v>475</v>
      </c>
      <c r="C27" s="1075" t="s">
        <v>118</v>
      </c>
      <c r="D27" s="1119"/>
      <c r="E27" s="768"/>
      <c r="F27" s="768"/>
      <c r="I27" s="930"/>
    </row>
    <row r="28" spans="1:9" ht="15.75">
      <c r="A28" s="1585" t="s">
        <v>615</v>
      </c>
      <c r="B28" s="1120" t="s">
        <v>476</v>
      </c>
      <c r="C28" s="1076" t="s">
        <v>124</v>
      </c>
      <c r="D28" s="1121"/>
      <c r="E28" s="769"/>
      <c r="F28" s="769"/>
      <c r="I28" s="930"/>
    </row>
    <row r="29" spans="1:9" ht="15">
      <c r="A29" s="778" t="s">
        <v>207</v>
      </c>
      <c r="B29" s="1122" t="s">
        <v>477</v>
      </c>
      <c r="C29" s="1096" t="s">
        <v>127</v>
      </c>
      <c r="D29" s="1123"/>
      <c r="E29" s="770"/>
      <c r="F29" s="770"/>
      <c r="I29" s="930"/>
    </row>
    <row r="30" spans="1:9" ht="15.75">
      <c r="A30" s="778">
        <v>54.55</v>
      </c>
      <c r="B30" s="1124" t="s">
        <v>478</v>
      </c>
      <c r="C30" s="1077" t="s">
        <v>131</v>
      </c>
      <c r="D30" s="1125"/>
      <c r="E30" s="771"/>
      <c r="F30" s="771"/>
      <c r="G30" s="771"/>
      <c r="H30" s="771"/>
      <c r="I30" s="930"/>
    </row>
    <row r="31" spans="1:9" ht="15.75">
      <c r="A31" s="1585" t="s">
        <v>685</v>
      </c>
      <c r="B31" s="1124" t="s">
        <v>478</v>
      </c>
      <c r="C31" s="2000" t="s">
        <v>687</v>
      </c>
      <c r="D31" s="1999" t="s">
        <v>686</v>
      </c>
      <c r="E31" s="772"/>
      <c r="F31" s="772"/>
      <c r="G31" s="772"/>
      <c r="H31" s="772"/>
      <c r="I31" s="930"/>
    </row>
    <row r="32" spans="1:9" ht="15.75">
      <c r="A32" s="778" t="s">
        <v>208</v>
      </c>
      <c r="B32" s="1124" t="s">
        <v>478</v>
      </c>
      <c r="C32" s="1078" t="s">
        <v>134</v>
      </c>
      <c r="D32" s="1126"/>
      <c r="E32" s="773"/>
      <c r="F32" s="773"/>
      <c r="G32" s="773"/>
      <c r="H32" s="773"/>
      <c r="I32" s="930"/>
    </row>
    <row r="33" spans="1:9" ht="15.75">
      <c r="A33" s="778">
        <v>59</v>
      </c>
      <c r="B33" s="1124" t="s">
        <v>478</v>
      </c>
      <c r="C33" s="1079" t="s">
        <v>135</v>
      </c>
      <c r="D33" s="1127"/>
      <c r="E33" s="774"/>
      <c r="F33" s="774"/>
      <c r="G33" s="774"/>
      <c r="H33" s="774"/>
      <c r="I33" s="930"/>
    </row>
    <row r="34" spans="1:9" ht="15.75">
      <c r="A34" s="778" t="s">
        <v>209</v>
      </c>
      <c r="B34" s="1124" t="s">
        <v>478</v>
      </c>
      <c r="C34" s="1080" t="s">
        <v>138</v>
      </c>
      <c r="D34" s="1128"/>
      <c r="E34" s="775"/>
      <c r="F34" s="775"/>
      <c r="G34" s="775"/>
      <c r="H34" s="775"/>
      <c r="I34" s="930"/>
    </row>
    <row r="35" spans="1:9" ht="15">
      <c r="A35" s="1585" t="s">
        <v>715</v>
      </c>
      <c r="B35" s="1129" t="s">
        <v>479</v>
      </c>
      <c r="C35" s="2110" t="s">
        <v>714</v>
      </c>
      <c r="D35" s="2111"/>
      <c r="I35" s="930"/>
    </row>
    <row r="36" spans="1:9" ht="15">
      <c r="A36" s="1166" t="s">
        <v>317</v>
      </c>
      <c r="B36" s="1129" t="s">
        <v>480</v>
      </c>
      <c r="C36" s="1167"/>
      <c r="D36" s="1168"/>
    </row>
    <row r="37" spans="1:9" ht="15">
      <c r="A37" s="1584" t="s">
        <v>599</v>
      </c>
      <c r="B37" s="1129" t="s">
        <v>481</v>
      </c>
      <c r="C37" s="1167"/>
      <c r="D37" s="1168"/>
    </row>
    <row r="38" spans="1:9" ht="15">
      <c r="A38" s="1584" t="s">
        <v>600</v>
      </c>
      <c r="B38" s="1129" t="s">
        <v>528</v>
      </c>
      <c r="C38" s="1167"/>
      <c r="D38" s="1168"/>
    </row>
    <row r="39" spans="1:9" ht="15">
      <c r="A39" s="1584" t="s">
        <v>601</v>
      </c>
      <c r="B39" s="1129" t="s">
        <v>517</v>
      </c>
      <c r="C39" s="1167"/>
      <c r="D39" s="1168"/>
    </row>
    <row r="40" spans="1:9" ht="15">
      <c r="A40" s="1584" t="s">
        <v>602</v>
      </c>
      <c r="B40" s="1129" t="s">
        <v>604</v>
      </c>
      <c r="C40" s="1167"/>
      <c r="D40" s="1168"/>
    </row>
    <row r="41" spans="1:9" ht="15">
      <c r="A41" s="1584" t="s">
        <v>603</v>
      </c>
      <c r="B41" s="1129" t="s">
        <v>605</v>
      </c>
      <c r="C41" s="1167"/>
      <c r="D41" s="1168"/>
    </row>
    <row r="42" spans="1:9">
      <c r="A42" s="776"/>
      <c r="B42" s="777"/>
      <c r="C42" s="777"/>
      <c r="I42" s="930"/>
    </row>
    <row r="43" spans="1:9" ht="20.25" hidden="1">
      <c r="A43" s="2098" t="s">
        <v>183</v>
      </c>
      <c r="B43" s="2098"/>
      <c r="C43" s="2098"/>
      <c r="D43" s="777"/>
      <c r="I43" s="930"/>
    </row>
    <row r="44" spans="1:9" hidden="1">
      <c r="D44" s="777"/>
      <c r="I44" s="930"/>
    </row>
    <row r="45" spans="1:9" ht="13.5" hidden="1" thickBot="1">
      <c r="A45" s="777"/>
      <c r="B45" s="777"/>
      <c r="C45" s="777"/>
      <c r="D45" s="777"/>
      <c r="G45" s="777"/>
      <c r="H45" s="777"/>
    </row>
    <row r="46" spans="1:9" ht="16.5" hidden="1" thickBot="1">
      <c r="A46" s="844" t="s">
        <v>159</v>
      </c>
      <c r="B46" s="1066" t="s">
        <v>161</v>
      </c>
      <c r="C46" s="2102" t="s">
        <v>160</v>
      </c>
      <c r="D46" s="2103"/>
      <c r="E46" s="841"/>
      <c r="F46" s="843"/>
      <c r="G46" s="835"/>
    </row>
    <row r="47" spans="1:9" ht="15" hidden="1">
      <c r="A47" s="1275" t="s">
        <v>169</v>
      </c>
      <c r="B47" s="1276" t="s">
        <v>162</v>
      </c>
      <c r="C47" s="2100" t="s">
        <v>170</v>
      </c>
      <c r="D47" s="2101"/>
      <c r="E47" s="777"/>
      <c r="F47" s="834"/>
      <c r="G47" s="835"/>
    </row>
    <row r="48" spans="1:9" ht="15" hidden="1">
      <c r="A48" s="1277"/>
      <c r="B48" s="1278"/>
      <c r="C48" s="1266"/>
      <c r="D48" s="1267" t="s">
        <v>213</v>
      </c>
      <c r="E48" s="817"/>
      <c r="F48" s="834"/>
      <c r="G48" s="835"/>
    </row>
    <row r="49" spans="1:7" ht="15" hidden="1">
      <c r="A49" s="1277" t="s">
        <v>167</v>
      </c>
      <c r="B49" s="1278" t="s">
        <v>162</v>
      </c>
      <c r="C49" s="2099" t="s">
        <v>27</v>
      </c>
      <c r="D49" s="2085"/>
      <c r="E49" s="817"/>
      <c r="F49" s="834"/>
      <c r="G49" s="835"/>
    </row>
    <row r="50" spans="1:7" ht="15" hidden="1">
      <c r="A50" s="1279"/>
      <c r="B50" s="1280"/>
      <c r="C50" s="1268"/>
      <c r="D50" s="1267" t="s">
        <v>222</v>
      </c>
      <c r="E50" s="817"/>
      <c r="F50" s="834"/>
      <c r="G50" s="835"/>
    </row>
    <row r="51" spans="1:7" ht="15" hidden="1">
      <c r="A51" s="1279"/>
      <c r="B51" s="1280"/>
      <c r="C51" s="1268"/>
      <c r="D51" s="1267" t="s">
        <v>221</v>
      </c>
      <c r="E51" s="817"/>
      <c r="F51" s="834"/>
      <c r="G51" s="835"/>
    </row>
    <row r="52" spans="1:7" ht="15" hidden="1">
      <c r="A52" s="1277">
        <v>3</v>
      </c>
      <c r="B52" s="1278" t="s">
        <v>162</v>
      </c>
      <c r="C52" s="2106" t="s">
        <v>147</v>
      </c>
      <c r="D52" s="2085"/>
      <c r="E52" s="817"/>
      <c r="F52" s="834"/>
      <c r="G52" s="835"/>
    </row>
    <row r="53" spans="1:7" ht="15" hidden="1">
      <c r="A53" s="1277"/>
      <c r="B53" s="1278"/>
      <c r="C53" s="1242"/>
      <c r="D53" s="1267" t="s">
        <v>219</v>
      </c>
      <c r="E53" s="817"/>
      <c r="F53" s="834"/>
      <c r="G53" s="835"/>
    </row>
    <row r="54" spans="1:7" ht="15" hidden="1">
      <c r="A54" s="1277">
        <v>4</v>
      </c>
      <c r="B54" s="1278" t="s">
        <v>162</v>
      </c>
      <c r="C54" s="2106" t="s">
        <v>186</v>
      </c>
      <c r="D54" s="2085"/>
      <c r="E54" s="817"/>
      <c r="F54" s="834"/>
      <c r="G54" s="835"/>
    </row>
    <row r="55" spans="1:7" ht="15" hidden="1">
      <c r="A55" s="1277"/>
      <c r="B55" s="1278"/>
      <c r="C55" s="1242"/>
      <c r="D55" s="1267" t="s">
        <v>220</v>
      </c>
      <c r="E55" s="817"/>
      <c r="F55" s="834"/>
      <c r="G55" s="835"/>
    </row>
    <row r="56" spans="1:7" ht="15" hidden="1">
      <c r="A56" s="1279" t="s">
        <v>308</v>
      </c>
      <c r="B56" s="1278" t="s">
        <v>162</v>
      </c>
      <c r="C56" s="2096" t="s">
        <v>31</v>
      </c>
      <c r="D56" s="2085"/>
      <c r="E56" s="817"/>
      <c r="F56" s="834"/>
      <c r="G56" s="835"/>
    </row>
    <row r="57" spans="1:7" ht="15" hidden="1">
      <c r="A57" s="1279"/>
      <c r="B57" s="1278"/>
      <c r="C57" s="1243"/>
      <c r="D57" s="1267" t="s">
        <v>218</v>
      </c>
      <c r="E57" s="817"/>
      <c r="F57" s="834"/>
      <c r="G57" s="835"/>
    </row>
    <row r="58" spans="1:7" ht="15" hidden="1">
      <c r="A58" s="1279"/>
      <c r="B58" s="1278"/>
      <c r="C58" s="1243"/>
      <c r="D58" s="1267" t="s">
        <v>214</v>
      </c>
      <c r="E58" s="817"/>
      <c r="F58" s="834"/>
      <c r="G58" s="835"/>
    </row>
    <row r="59" spans="1:7" ht="15" hidden="1">
      <c r="A59" s="1279"/>
      <c r="B59" s="1278"/>
      <c r="C59" s="1243"/>
      <c r="D59" s="1267" t="s">
        <v>215</v>
      </c>
      <c r="E59" s="817"/>
      <c r="F59" s="834"/>
      <c r="G59" s="835"/>
    </row>
    <row r="60" spans="1:7" ht="15" hidden="1">
      <c r="A60" s="1279"/>
      <c r="B60" s="1278"/>
      <c r="C60" s="1243"/>
      <c r="D60" s="1267" t="s">
        <v>216</v>
      </c>
      <c r="E60" s="817"/>
      <c r="F60" s="834"/>
      <c r="G60" s="835"/>
    </row>
    <row r="61" spans="1:7" ht="15" hidden="1">
      <c r="A61" s="1279"/>
      <c r="B61" s="1278"/>
      <c r="C61" s="1243"/>
      <c r="D61" s="1267" t="s">
        <v>217</v>
      </c>
      <c r="E61" s="817"/>
      <c r="F61" s="834"/>
      <c r="G61" s="835"/>
    </row>
    <row r="62" spans="1:7" ht="15" hidden="1">
      <c r="A62" s="1277">
        <v>10</v>
      </c>
      <c r="B62" s="1278" t="s">
        <v>162</v>
      </c>
      <c r="C62" s="2097" t="s">
        <v>39</v>
      </c>
      <c r="D62" s="2085"/>
      <c r="E62" s="817"/>
      <c r="F62" s="834"/>
      <c r="G62" s="835"/>
    </row>
    <row r="63" spans="1:7" ht="15" hidden="1">
      <c r="A63" s="1277"/>
      <c r="B63" s="1278"/>
      <c r="C63" s="1244"/>
      <c r="D63" s="1267" t="s">
        <v>223</v>
      </c>
      <c r="E63" s="817"/>
      <c r="F63" s="834"/>
      <c r="G63" s="835"/>
    </row>
    <row r="64" spans="1:7" ht="15" hidden="1">
      <c r="A64" s="1277">
        <v>11</v>
      </c>
      <c r="B64" s="1281" t="s">
        <v>162</v>
      </c>
      <c r="C64" s="2107" t="s">
        <v>163</v>
      </c>
      <c r="D64" s="2107"/>
      <c r="E64" s="777"/>
      <c r="F64" s="834"/>
      <c r="G64" s="835"/>
    </row>
    <row r="65" spans="1:256" ht="15" hidden="1">
      <c r="A65" s="1277"/>
      <c r="B65" s="1281"/>
      <c r="C65" s="1245"/>
      <c r="D65" s="1267" t="s">
        <v>224</v>
      </c>
      <c r="E65" s="777"/>
      <c r="F65" s="834"/>
      <c r="G65" s="835"/>
    </row>
    <row r="66" spans="1:256" ht="15" hidden="1">
      <c r="A66" s="1277" t="s">
        <v>196</v>
      </c>
      <c r="B66" s="1281" t="s">
        <v>162</v>
      </c>
      <c r="C66" s="2108" t="s">
        <v>202</v>
      </c>
      <c r="D66" s="2101"/>
      <c r="E66" s="777"/>
      <c r="F66" s="834"/>
      <c r="G66" s="835"/>
    </row>
    <row r="67" spans="1:256" ht="15" hidden="1">
      <c r="A67" s="1277"/>
      <c r="B67" s="1281"/>
      <c r="C67" s="1246"/>
      <c r="D67" s="1267" t="s">
        <v>225</v>
      </c>
      <c r="E67" s="817"/>
      <c r="F67" s="834"/>
      <c r="G67" s="835"/>
    </row>
    <row r="68" spans="1:256" ht="15" hidden="1">
      <c r="A68" s="1277"/>
      <c r="B68" s="1281"/>
      <c r="C68" s="1246"/>
      <c r="D68" s="1267" t="s">
        <v>226</v>
      </c>
      <c r="E68" s="817"/>
      <c r="F68" s="834"/>
      <c r="G68" s="835"/>
    </row>
    <row r="69" spans="1:256" ht="15" hidden="1">
      <c r="A69" s="1277"/>
      <c r="B69" s="1281"/>
      <c r="C69" s="1246"/>
      <c r="D69" s="1267" t="s">
        <v>227</v>
      </c>
      <c r="E69" s="817"/>
      <c r="F69" s="834"/>
      <c r="G69" s="835"/>
    </row>
    <row r="70" spans="1:256" ht="15" hidden="1">
      <c r="A70" s="1277" t="s">
        <v>197</v>
      </c>
      <c r="B70" s="1281" t="s">
        <v>162</v>
      </c>
      <c r="C70" s="2109" t="s">
        <v>168</v>
      </c>
      <c r="D70" s="2101"/>
      <c r="E70" s="777"/>
      <c r="F70" s="834"/>
      <c r="G70" s="835"/>
    </row>
    <row r="71" spans="1:256" ht="15" hidden="1">
      <c r="A71" s="1277"/>
      <c r="B71" s="1281"/>
      <c r="C71" s="1247"/>
      <c r="D71" s="1267" t="s">
        <v>228</v>
      </c>
      <c r="E71" s="817"/>
      <c r="F71" s="834"/>
      <c r="G71" s="835"/>
    </row>
    <row r="72" spans="1:256" ht="15" hidden="1">
      <c r="A72" s="1277"/>
      <c r="B72" s="1281"/>
      <c r="C72" s="1247"/>
      <c r="D72" s="1267" t="s">
        <v>229</v>
      </c>
      <c r="E72" s="817"/>
      <c r="F72" s="834"/>
      <c r="G72" s="835"/>
    </row>
    <row r="73" spans="1:256" s="777" customFormat="1" ht="15" hidden="1">
      <c r="A73" s="1277"/>
      <c r="B73" s="1281"/>
      <c r="C73" s="1247"/>
      <c r="D73" s="1267" t="s">
        <v>230</v>
      </c>
      <c r="E73" s="817"/>
      <c r="F73" s="834"/>
      <c r="G73" s="835"/>
    </row>
    <row r="74" spans="1:256" s="777" customFormat="1" ht="15.75" hidden="1">
      <c r="A74" s="1277"/>
      <c r="B74" s="1282"/>
      <c r="C74" s="1269"/>
      <c r="D74" s="1270" t="s">
        <v>231</v>
      </c>
      <c r="E74" s="818"/>
      <c r="F74" s="840"/>
      <c r="G74" s="836"/>
      <c r="H74" s="816"/>
      <c r="I74" s="816"/>
      <c r="J74" s="816"/>
      <c r="K74" s="816"/>
      <c r="L74" s="816"/>
      <c r="M74" s="816"/>
      <c r="N74" s="816"/>
      <c r="O74" s="816"/>
      <c r="P74" s="816"/>
      <c r="Q74" s="816"/>
      <c r="R74" s="816"/>
      <c r="S74" s="816"/>
      <c r="T74" s="816"/>
      <c r="U74" s="816"/>
      <c r="V74" s="816"/>
      <c r="W74" s="816"/>
      <c r="X74" s="816"/>
      <c r="Y74" s="816"/>
      <c r="Z74" s="816"/>
      <c r="AA74" s="816"/>
      <c r="AB74" s="816"/>
      <c r="AC74" s="816"/>
      <c r="AD74" s="816"/>
      <c r="AE74" s="816"/>
      <c r="AF74" s="816"/>
      <c r="AG74" s="816"/>
      <c r="AH74" s="816"/>
      <c r="AI74" s="816"/>
      <c r="AJ74" s="816"/>
      <c r="AK74" s="816"/>
      <c r="AL74" s="816"/>
      <c r="AM74" s="816"/>
      <c r="AN74" s="816"/>
      <c r="AO74" s="816"/>
      <c r="AP74" s="816"/>
      <c r="AQ74" s="816"/>
      <c r="AR74" s="816"/>
      <c r="AS74" s="816"/>
      <c r="AT74" s="816"/>
      <c r="AU74" s="816"/>
      <c r="AV74" s="816"/>
      <c r="AW74" s="816"/>
      <c r="AX74" s="816"/>
      <c r="AY74" s="816"/>
      <c r="AZ74" s="816"/>
      <c r="BA74" s="816"/>
      <c r="BB74" s="816"/>
      <c r="BC74" s="816"/>
      <c r="BD74" s="816"/>
      <c r="BE74" s="816"/>
      <c r="BF74" s="816"/>
      <c r="BG74" s="816"/>
      <c r="BH74" s="816"/>
      <c r="BI74" s="816"/>
      <c r="BJ74" s="816"/>
      <c r="BK74" s="816"/>
      <c r="BL74" s="816"/>
      <c r="BM74" s="816"/>
      <c r="BN74" s="816"/>
      <c r="BO74" s="816"/>
      <c r="BP74" s="816"/>
      <c r="BQ74" s="816"/>
      <c r="BR74" s="816"/>
      <c r="BS74" s="816"/>
      <c r="BT74" s="816"/>
      <c r="BU74" s="816"/>
      <c r="BV74" s="816"/>
      <c r="BW74" s="816"/>
      <c r="BX74" s="816"/>
      <c r="BY74" s="816"/>
      <c r="BZ74" s="816"/>
      <c r="CA74" s="816"/>
      <c r="CB74" s="816"/>
      <c r="CC74" s="816"/>
      <c r="CD74" s="816"/>
      <c r="CE74" s="816"/>
      <c r="CF74" s="816"/>
      <c r="CG74" s="816"/>
      <c r="CH74" s="816"/>
      <c r="CI74" s="816"/>
      <c r="CJ74" s="816"/>
      <c r="CK74" s="816"/>
      <c r="CL74" s="816"/>
      <c r="CM74" s="816"/>
      <c r="CN74" s="816"/>
      <c r="CO74" s="816"/>
      <c r="CP74" s="816"/>
      <c r="CQ74" s="816"/>
      <c r="CR74" s="816"/>
      <c r="CS74" s="816"/>
      <c r="CT74" s="816"/>
      <c r="CU74" s="816"/>
      <c r="CV74" s="816"/>
      <c r="CW74" s="816"/>
      <c r="CX74" s="816"/>
      <c r="CY74" s="816"/>
      <c r="CZ74" s="816"/>
      <c r="DA74" s="816"/>
      <c r="DB74" s="816"/>
      <c r="DC74" s="816"/>
      <c r="DD74" s="816"/>
      <c r="DE74" s="816"/>
      <c r="DF74" s="816"/>
      <c r="DG74" s="816"/>
      <c r="DH74" s="816"/>
      <c r="DI74" s="816"/>
      <c r="DJ74" s="816"/>
      <c r="DK74" s="816"/>
      <c r="DL74" s="816"/>
      <c r="DM74" s="816"/>
      <c r="DN74" s="816"/>
      <c r="DO74" s="816"/>
      <c r="DP74" s="816"/>
      <c r="DQ74" s="816"/>
      <c r="DR74" s="816"/>
      <c r="DS74" s="816"/>
      <c r="DT74" s="816"/>
      <c r="DU74" s="816"/>
      <c r="DV74" s="816"/>
      <c r="DW74" s="816"/>
      <c r="DX74" s="816"/>
      <c r="DY74" s="816"/>
      <c r="DZ74" s="816"/>
      <c r="EA74" s="816"/>
      <c r="EB74" s="816"/>
      <c r="EC74" s="816"/>
      <c r="ED74" s="816"/>
      <c r="EE74" s="816"/>
      <c r="EF74" s="816"/>
      <c r="EG74" s="816"/>
      <c r="EH74" s="816"/>
      <c r="EI74" s="816"/>
      <c r="EJ74" s="816"/>
      <c r="EK74" s="816"/>
      <c r="EL74" s="816"/>
      <c r="EM74" s="816"/>
      <c r="EN74" s="816"/>
      <c r="EO74" s="816"/>
      <c r="EP74" s="816"/>
      <c r="EQ74" s="816"/>
      <c r="ER74" s="816"/>
      <c r="ES74" s="816"/>
      <c r="ET74" s="816"/>
      <c r="EU74" s="816"/>
      <c r="EV74" s="816"/>
      <c r="EW74" s="816"/>
      <c r="EX74" s="816"/>
      <c r="EY74" s="816"/>
      <c r="EZ74" s="816"/>
      <c r="FA74" s="816"/>
      <c r="FB74" s="816"/>
      <c r="FC74" s="816"/>
      <c r="FD74" s="816"/>
      <c r="FE74" s="816"/>
      <c r="FF74" s="816"/>
      <c r="FG74" s="816"/>
      <c r="FH74" s="816"/>
      <c r="FI74" s="816"/>
      <c r="FJ74" s="816"/>
      <c r="FK74" s="816"/>
      <c r="FL74" s="816"/>
      <c r="FM74" s="816"/>
      <c r="FN74" s="816"/>
      <c r="FO74" s="816"/>
      <c r="FP74" s="816"/>
      <c r="FQ74" s="816"/>
      <c r="FR74" s="816"/>
      <c r="FS74" s="816"/>
      <c r="FT74" s="816"/>
      <c r="FU74" s="816"/>
      <c r="FV74" s="816"/>
      <c r="FW74" s="816"/>
      <c r="FX74" s="816"/>
      <c r="FY74" s="816"/>
      <c r="FZ74" s="816"/>
      <c r="GA74" s="816"/>
      <c r="GB74" s="816"/>
      <c r="GC74" s="816"/>
      <c r="GD74" s="816"/>
      <c r="GE74" s="816"/>
      <c r="GF74" s="816"/>
      <c r="GG74" s="816"/>
      <c r="GH74" s="816"/>
      <c r="GI74" s="816"/>
      <c r="GJ74" s="816"/>
      <c r="GK74" s="816"/>
      <c r="GL74" s="816"/>
      <c r="GM74" s="816"/>
      <c r="GN74" s="816"/>
      <c r="GO74" s="816"/>
      <c r="GP74" s="816"/>
      <c r="GQ74" s="816"/>
      <c r="GR74" s="816"/>
      <c r="GS74" s="816"/>
      <c r="GT74" s="816"/>
      <c r="GU74" s="816"/>
      <c r="GV74" s="816"/>
      <c r="GW74" s="816"/>
      <c r="GX74" s="816"/>
      <c r="GY74" s="816"/>
      <c r="GZ74" s="816"/>
      <c r="HA74" s="816"/>
      <c r="HB74" s="816"/>
      <c r="HC74" s="816"/>
      <c r="HD74" s="816"/>
      <c r="HE74" s="816"/>
      <c r="HF74" s="816"/>
      <c r="HG74" s="816"/>
      <c r="HH74" s="816"/>
      <c r="HI74" s="816"/>
      <c r="HJ74" s="816"/>
      <c r="HK74" s="816"/>
      <c r="HL74" s="816"/>
      <c r="HM74" s="816"/>
      <c r="HN74" s="816"/>
      <c r="HO74" s="816"/>
      <c r="HP74" s="816"/>
      <c r="HQ74" s="816"/>
      <c r="HR74" s="816"/>
      <c r="HS74" s="816"/>
      <c r="HT74" s="816"/>
      <c r="HU74" s="816"/>
      <c r="HV74" s="816"/>
      <c r="HW74" s="816"/>
      <c r="HX74" s="816"/>
      <c r="HY74" s="816"/>
      <c r="HZ74" s="816"/>
      <c r="IA74" s="816"/>
      <c r="IB74" s="816"/>
      <c r="IC74" s="816"/>
      <c r="ID74" s="816"/>
      <c r="IE74" s="816"/>
      <c r="IF74" s="816"/>
      <c r="IG74" s="816"/>
      <c r="IH74" s="816"/>
      <c r="II74" s="816"/>
      <c r="IJ74" s="816"/>
      <c r="IK74" s="816"/>
      <c r="IL74" s="816"/>
      <c r="IM74" s="816"/>
      <c r="IN74" s="816"/>
      <c r="IO74" s="816"/>
      <c r="IP74" s="816"/>
      <c r="IQ74" s="816"/>
      <c r="IR74" s="816"/>
      <c r="IS74" s="816"/>
      <c r="IT74" s="816"/>
      <c r="IU74" s="816"/>
      <c r="IV74" s="816"/>
    </row>
    <row r="75" spans="1:256" s="777" customFormat="1" ht="15" hidden="1">
      <c r="A75" s="1277"/>
      <c r="B75" s="1281"/>
      <c r="C75" s="1248"/>
      <c r="D75" s="1267" t="s">
        <v>232</v>
      </c>
      <c r="E75" s="817"/>
      <c r="F75" s="834"/>
      <c r="G75" s="835"/>
    </row>
    <row r="76" spans="1:256" s="777" customFormat="1" ht="15" hidden="1">
      <c r="A76" s="1277"/>
      <c r="B76" s="1281"/>
      <c r="C76" s="1248"/>
      <c r="D76" s="1267" t="s">
        <v>266</v>
      </c>
      <c r="E76" s="817"/>
      <c r="F76" s="834"/>
      <c r="G76" s="835"/>
    </row>
    <row r="77" spans="1:256" s="777" customFormat="1" ht="15" hidden="1">
      <c r="A77" s="1277"/>
      <c r="B77" s="1281"/>
      <c r="C77" s="1248"/>
      <c r="D77" s="1267" t="s">
        <v>263</v>
      </c>
      <c r="E77" s="817"/>
      <c r="F77" s="834"/>
      <c r="G77" s="835"/>
    </row>
    <row r="78" spans="1:256" s="777" customFormat="1" ht="15" hidden="1">
      <c r="A78" s="1277"/>
      <c r="B78" s="1281"/>
      <c r="C78" s="1248"/>
      <c r="D78" s="1535" t="s">
        <v>501</v>
      </c>
      <c r="E78" s="817"/>
      <c r="F78" s="834"/>
      <c r="G78" s="835"/>
    </row>
    <row r="79" spans="1:256" ht="15" hidden="1">
      <c r="A79" s="1277">
        <v>22</v>
      </c>
      <c r="B79" s="1281" t="s">
        <v>162</v>
      </c>
      <c r="C79" s="2095" t="s">
        <v>164</v>
      </c>
      <c r="D79" s="2085"/>
      <c r="E79" s="777"/>
      <c r="F79" s="834"/>
      <c r="G79" s="835"/>
    </row>
    <row r="80" spans="1:256" ht="15" hidden="1">
      <c r="A80" s="1277"/>
      <c r="B80" s="1281"/>
      <c r="C80" s="1249"/>
      <c r="D80" s="1267" t="s">
        <v>246</v>
      </c>
      <c r="E80" s="817"/>
      <c r="F80" s="834"/>
      <c r="G80" s="835"/>
    </row>
    <row r="81" spans="1:7" ht="15" hidden="1">
      <c r="A81" s="1277">
        <v>23</v>
      </c>
      <c r="B81" s="1281" t="s">
        <v>162</v>
      </c>
      <c r="C81" s="2084" t="s">
        <v>165</v>
      </c>
      <c r="D81" s="2085"/>
      <c r="E81" s="817"/>
      <c r="F81" s="834"/>
      <c r="G81" s="835"/>
    </row>
    <row r="82" spans="1:7" ht="15" hidden="1">
      <c r="A82" s="1277"/>
      <c r="B82" s="1281"/>
      <c r="C82" s="1250"/>
      <c r="D82" s="1267" t="s">
        <v>247</v>
      </c>
      <c r="E82" s="817"/>
      <c r="F82" s="834"/>
      <c r="G82" s="835"/>
    </row>
    <row r="83" spans="1:7" ht="15" hidden="1">
      <c r="A83" s="1277">
        <v>24</v>
      </c>
      <c r="B83" s="1281" t="s">
        <v>162</v>
      </c>
      <c r="C83" s="2084" t="s">
        <v>166</v>
      </c>
      <c r="D83" s="2085"/>
      <c r="E83" s="817"/>
      <c r="F83" s="834"/>
      <c r="G83" s="835"/>
    </row>
    <row r="84" spans="1:7" ht="15" hidden="1">
      <c r="A84" s="1277"/>
      <c r="B84" s="1281"/>
      <c r="C84" s="1250"/>
      <c r="D84" s="1267" t="s">
        <v>248</v>
      </c>
      <c r="E84" s="817"/>
      <c r="F84" s="834"/>
      <c r="G84" s="835"/>
    </row>
    <row r="85" spans="1:7" ht="15" hidden="1">
      <c r="A85" s="1279" t="s">
        <v>198</v>
      </c>
      <c r="B85" s="1281" t="s">
        <v>162</v>
      </c>
      <c r="C85" s="2086" t="s">
        <v>70</v>
      </c>
      <c r="D85" s="2085"/>
      <c r="E85" s="817"/>
      <c r="F85" s="834"/>
      <c r="G85" s="835"/>
    </row>
    <row r="86" spans="1:7" ht="15" hidden="1">
      <c r="A86" s="1279"/>
      <c r="B86" s="1281"/>
      <c r="C86" s="1251"/>
      <c r="D86" s="1267" t="s">
        <v>249</v>
      </c>
      <c r="E86" s="817"/>
      <c r="F86" s="834"/>
      <c r="G86" s="835"/>
    </row>
    <row r="87" spans="1:7" ht="15" hidden="1">
      <c r="A87" s="1279"/>
      <c r="B87" s="1281"/>
      <c r="C87" s="1251"/>
      <c r="D87" s="1267" t="s">
        <v>250</v>
      </c>
      <c r="E87" s="817"/>
      <c r="F87" s="834"/>
      <c r="G87" s="835"/>
    </row>
    <row r="88" spans="1:7" ht="15" hidden="1">
      <c r="A88" s="1279"/>
      <c r="B88" s="1281"/>
      <c r="C88" s="1251"/>
      <c r="D88" s="1267" t="s">
        <v>251</v>
      </c>
      <c r="E88" s="817"/>
      <c r="F88" s="834"/>
      <c r="G88" s="835"/>
    </row>
    <row r="89" spans="1:7" ht="15" hidden="1">
      <c r="A89" s="1279"/>
      <c r="B89" s="1281"/>
      <c r="C89" s="1251"/>
      <c r="D89" s="1267" t="s">
        <v>252</v>
      </c>
      <c r="E89" s="817"/>
      <c r="F89" s="834"/>
      <c r="G89" s="835"/>
    </row>
    <row r="90" spans="1:7" ht="15" hidden="1">
      <c r="A90" s="1279"/>
      <c r="B90" s="1281"/>
      <c r="C90" s="1251"/>
      <c r="D90" s="1267" t="s">
        <v>253</v>
      </c>
      <c r="E90" s="817"/>
      <c r="F90" s="834"/>
      <c r="G90" s="835"/>
    </row>
    <row r="91" spans="1:7" ht="15" hidden="1">
      <c r="A91" s="1279" t="s">
        <v>324</v>
      </c>
      <c r="B91" s="1281" t="s">
        <v>162</v>
      </c>
      <c r="C91" s="2087" t="s">
        <v>79</v>
      </c>
      <c r="D91" s="2085"/>
      <c r="E91" s="777"/>
      <c r="F91" s="834"/>
      <c r="G91" s="835"/>
    </row>
    <row r="92" spans="1:7" ht="15" hidden="1">
      <c r="A92" s="1279"/>
      <c r="B92" s="1281"/>
      <c r="C92" s="1260"/>
      <c r="D92" s="1267" t="s">
        <v>254</v>
      </c>
      <c r="E92" s="817"/>
      <c r="F92" s="834"/>
      <c r="G92" s="835"/>
    </row>
    <row r="93" spans="1:7" ht="15" hidden="1">
      <c r="A93" s="1279"/>
      <c r="B93" s="1281"/>
      <c r="C93" s="1260"/>
      <c r="D93" s="1267" t="s">
        <v>255</v>
      </c>
      <c r="E93" s="817"/>
      <c r="F93" s="834"/>
      <c r="G93" s="835"/>
    </row>
    <row r="94" spans="1:7" ht="15" hidden="1">
      <c r="A94" s="1279"/>
      <c r="B94" s="1281"/>
      <c r="C94" s="1260"/>
      <c r="D94" s="1267" t="s">
        <v>256</v>
      </c>
      <c r="E94" s="817"/>
      <c r="F94" s="834"/>
      <c r="G94" s="835"/>
    </row>
    <row r="95" spans="1:7" ht="15" hidden="1">
      <c r="A95" s="1279"/>
      <c r="B95" s="1281"/>
      <c r="C95" s="1260"/>
      <c r="D95" s="1265" t="s">
        <v>334</v>
      </c>
      <c r="E95" s="817"/>
      <c r="F95" s="834"/>
      <c r="G95" s="835"/>
    </row>
    <row r="96" spans="1:7" ht="15" hidden="1">
      <c r="A96" s="1279"/>
      <c r="B96" s="1281"/>
      <c r="C96" s="1260"/>
      <c r="D96" s="1267" t="s">
        <v>257</v>
      </c>
      <c r="E96" s="817"/>
      <c r="F96" s="834"/>
      <c r="G96" s="835"/>
    </row>
    <row r="97" spans="1:7" ht="15" hidden="1">
      <c r="A97" s="1279"/>
      <c r="B97" s="1281"/>
      <c r="C97" s="1260"/>
      <c r="D97" s="1267" t="s">
        <v>323</v>
      </c>
      <c r="E97" s="817"/>
      <c r="F97" s="834"/>
      <c r="G97" s="835"/>
    </row>
    <row r="98" spans="1:7" ht="15" hidden="1">
      <c r="A98" s="1277" t="s">
        <v>199</v>
      </c>
      <c r="B98" s="1281" t="s">
        <v>162</v>
      </c>
      <c r="C98" s="2090" t="s">
        <v>93</v>
      </c>
      <c r="D98" s="2085"/>
      <c r="E98" s="817"/>
      <c r="F98" s="834"/>
      <c r="G98" s="835"/>
    </row>
    <row r="99" spans="1:7" ht="15" hidden="1">
      <c r="A99" s="1277"/>
      <c r="B99" s="1281"/>
      <c r="C99" s="1261"/>
      <c r="D99" s="1267" t="s">
        <v>262</v>
      </c>
      <c r="E99" s="817"/>
      <c r="F99" s="834"/>
      <c r="G99" s="835"/>
    </row>
    <row r="100" spans="1:7" ht="15" hidden="1">
      <c r="A100" s="1277"/>
      <c r="B100" s="1281"/>
      <c r="C100" s="1261"/>
      <c r="D100" s="1267" t="s">
        <v>99</v>
      </c>
      <c r="E100" s="817"/>
      <c r="F100" s="834"/>
      <c r="G100" s="835"/>
    </row>
    <row r="101" spans="1:7" ht="15" hidden="1">
      <c r="A101" s="1277" t="s">
        <v>200</v>
      </c>
      <c r="B101" s="1281" t="s">
        <v>162</v>
      </c>
      <c r="C101" s="2091" t="s">
        <v>149</v>
      </c>
      <c r="D101" s="2085"/>
      <c r="E101" s="777"/>
      <c r="F101" s="834"/>
      <c r="G101" s="835"/>
    </row>
    <row r="102" spans="1:7" ht="15" hidden="1">
      <c r="A102" s="1277"/>
      <c r="B102" s="1281"/>
      <c r="C102" s="1262"/>
      <c r="D102" s="1267" t="s">
        <v>267</v>
      </c>
      <c r="E102" s="817"/>
      <c r="F102" s="834"/>
      <c r="G102" s="835"/>
    </row>
    <row r="103" spans="1:7" ht="15" hidden="1">
      <c r="A103" s="1277"/>
      <c r="B103" s="1281"/>
      <c r="C103" s="1262"/>
      <c r="D103" s="1267" t="s">
        <v>268</v>
      </c>
      <c r="E103" s="817"/>
      <c r="F103" s="834"/>
      <c r="G103" s="835"/>
    </row>
    <row r="104" spans="1:7" ht="15" hidden="1">
      <c r="A104" s="1277"/>
      <c r="B104" s="1281"/>
      <c r="C104" s="1262"/>
      <c r="D104" s="1267" t="s">
        <v>269</v>
      </c>
      <c r="E104" s="817"/>
      <c r="F104" s="834"/>
      <c r="G104" s="835"/>
    </row>
    <row r="105" spans="1:7" ht="15" hidden="1">
      <c r="A105" s="1277" t="s">
        <v>201</v>
      </c>
      <c r="B105" s="1281" t="s">
        <v>162</v>
      </c>
      <c r="C105" s="2092" t="s">
        <v>100</v>
      </c>
      <c r="D105" s="2085"/>
      <c r="E105" s="777"/>
      <c r="F105" s="834"/>
      <c r="G105" s="835"/>
    </row>
    <row r="106" spans="1:7" ht="15" hidden="1">
      <c r="A106" s="1277"/>
      <c r="B106" s="1281"/>
      <c r="C106" s="1263"/>
      <c r="D106" s="1267" t="s">
        <v>264</v>
      </c>
      <c r="E106" s="817"/>
      <c r="F106" s="834"/>
      <c r="G106" s="835"/>
    </row>
    <row r="107" spans="1:7" ht="15" hidden="1">
      <c r="A107" s="1277"/>
      <c r="B107" s="1281"/>
      <c r="C107" s="1263"/>
      <c r="D107" s="1267" t="s">
        <v>265</v>
      </c>
      <c r="E107" s="817"/>
      <c r="F107" s="834"/>
      <c r="G107" s="835"/>
    </row>
    <row r="108" spans="1:7" ht="15" hidden="1">
      <c r="A108" s="1277">
        <v>42</v>
      </c>
      <c r="B108" s="1281" t="s">
        <v>162</v>
      </c>
      <c r="C108" s="2093" t="s">
        <v>107</v>
      </c>
      <c r="D108" s="2085"/>
      <c r="E108" s="817"/>
      <c r="F108" s="834"/>
      <c r="G108" s="835"/>
    </row>
    <row r="109" spans="1:7" ht="15" hidden="1">
      <c r="A109" s="1277"/>
      <c r="B109" s="1281"/>
      <c r="C109" s="1252"/>
      <c r="D109" s="1267" t="s">
        <v>258</v>
      </c>
      <c r="E109" s="817"/>
      <c r="F109" s="834"/>
      <c r="G109" s="835"/>
    </row>
    <row r="110" spans="1:7" ht="15" hidden="1">
      <c r="A110" s="1277" t="s">
        <v>204</v>
      </c>
      <c r="B110" s="1281" t="s">
        <v>162</v>
      </c>
      <c r="C110" s="2094" t="s">
        <v>24</v>
      </c>
      <c r="D110" s="2085"/>
      <c r="E110" s="817"/>
      <c r="F110" s="834"/>
      <c r="G110" s="835"/>
    </row>
    <row r="111" spans="1:7" ht="15" hidden="1">
      <c r="A111" s="1277"/>
      <c r="B111" s="1281"/>
      <c r="C111" s="1253"/>
      <c r="D111" s="1267" t="s">
        <v>259</v>
      </c>
      <c r="E111" s="817"/>
      <c r="F111" s="834"/>
      <c r="G111" s="835"/>
    </row>
    <row r="112" spans="1:7" ht="15" hidden="1">
      <c r="A112" s="1277"/>
      <c r="B112" s="1281"/>
      <c r="C112" s="1253"/>
      <c r="D112" s="1267" t="s">
        <v>260</v>
      </c>
      <c r="E112" s="817"/>
      <c r="F112" s="834"/>
      <c r="G112" s="835"/>
    </row>
    <row r="113" spans="1:7" ht="15" hidden="1">
      <c r="A113" s="1277">
        <v>45</v>
      </c>
      <c r="B113" s="1281" t="s">
        <v>162</v>
      </c>
      <c r="C113" s="2094" t="s">
        <v>203</v>
      </c>
      <c r="D113" s="2085"/>
      <c r="E113" s="817"/>
      <c r="F113" s="834"/>
      <c r="G113" s="835"/>
    </row>
    <row r="114" spans="1:7" ht="15" hidden="1">
      <c r="A114" s="1277"/>
      <c r="B114" s="1281"/>
      <c r="C114" s="1253"/>
      <c r="D114" s="1267" t="s">
        <v>261</v>
      </c>
      <c r="E114" s="817"/>
      <c r="F114" s="834"/>
      <c r="G114" s="835"/>
    </row>
    <row r="115" spans="1:7" ht="15" hidden="1">
      <c r="A115" s="1277">
        <v>46</v>
      </c>
      <c r="B115" s="845" t="s">
        <v>474</v>
      </c>
      <c r="C115" s="2114" t="s">
        <v>177</v>
      </c>
      <c r="D115" s="2085"/>
      <c r="E115" s="817"/>
      <c r="F115" s="834"/>
      <c r="G115" s="835"/>
    </row>
    <row r="116" spans="1:7" ht="15" hidden="1">
      <c r="A116" s="1277"/>
      <c r="B116" s="845"/>
      <c r="C116" s="1254"/>
      <c r="D116" s="1267" t="s">
        <v>117</v>
      </c>
      <c r="E116" s="817"/>
      <c r="F116" s="834"/>
      <c r="G116" s="835"/>
    </row>
    <row r="117" spans="1:7" ht="15" hidden="1">
      <c r="A117" s="1277" t="s">
        <v>205</v>
      </c>
      <c r="B117" s="846" t="s">
        <v>475</v>
      </c>
      <c r="C117" s="2116" t="s">
        <v>118</v>
      </c>
      <c r="D117" s="2085"/>
      <c r="E117" s="817"/>
      <c r="F117" s="834"/>
      <c r="G117" s="835"/>
    </row>
    <row r="118" spans="1:7" ht="15" hidden="1">
      <c r="A118" s="1277"/>
      <c r="B118" s="846"/>
      <c r="C118" s="1255"/>
      <c r="D118" s="1267" t="s">
        <v>233</v>
      </c>
      <c r="E118" s="817"/>
      <c r="F118" s="834"/>
      <c r="G118" s="835"/>
    </row>
    <row r="119" spans="1:7" ht="15" hidden="1">
      <c r="A119" s="1277"/>
      <c r="B119" s="846"/>
      <c r="C119" s="1255"/>
      <c r="D119" s="1267" t="s">
        <v>234</v>
      </c>
      <c r="E119" s="817"/>
      <c r="F119" s="834"/>
      <c r="G119" s="835"/>
    </row>
    <row r="120" spans="1:7" ht="15" hidden="1">
      <c r="A120" s="1277" t="s">
        <v>206</v>
      </c>
      <c r="B120" s="847" t="s">
        <v>476</v>
      </c>
      <c r="C120" s="2117" t="s">
        <v>124</v>
      </c>
      <c r="D120" s="2085"/>
      <c r="E120" s="817"/>
      <c r="F120" s="834"/>
      <c r="G120" s="835"/>
    </row>
    <row r="121" spans="1:7" ht="15" hidden="1">
      <c r="A121" s="1277"/>
      <c r="B121" s="847"/>
      <c r="C121" s="1256"/>
      <c r="D121" s="1267" t="s">
        <v>126</v>
      </c>
      <c r="E121" s="817"/>
      <c r="F121" s="834"/>
      <c r="G121" s="835"/>
    </row>
    <row r="122" spans="1:7" ht="15" hidden="1">
      <c r="A122" s="1277"/>
      <c r="B122" s="847"/>
      <c r="C122" s="1256"/>
      <c r="D122" s="1267" t="s">
        <v>235</v>
      </c>
      <c r="E122" s="817"/>
      <c r="F122" s="834"/>
      <c r="G122" s="835"/>
    </row>
    <row r="123" spans="1:7" ht="15" hidden="1">
      <c r="A123" s="1277"/>
      <c r="B123" s="847"/>
      <c r="C123" s="1256"/>
      <c r="D123" s="1267" t="s">
        <v>309</v>
      </c>
      <c r="E123" s="817"/>
      <c r="F123" s="834"/>
      <c r="G123" s="835"/>
    </row>
    <row r="124" spans="1:7" ht="15" hidden="1">
      <c r="A124" s="1277"/>
      <c r="B124" s="847"/>
      <c r="C124" s="1256"/>
      <c r="D124" s="1267" t="s">
        <v>310</v>
      </c>
      <c r="E124" s="817"/>
      <c r="F124" s="834"/>
      <c r="G124" s="835"/>
    </row>
    <row r="125" spans="1:7" ht="15" hidden="1">
      <c r="A125" s="1277" t="s">
        <v>207</v>
      </c>
      <c r="B125" s="848" t="s">
        <v>477</v>
      </c>
      <c r="C125" s="2118" t="s">
        <v>127</v>
      </c>
      <c r="D125" s="2085"/>
      <c r="E125" s="817"/>
      <c r="F125" s="834"/>
      <c r="G125" s="835"/>
    </row>
    <row r="126" spans="1:7" ht="15" hidden="1">
      <c r="A126" s="1277"/>
      <c r="B126" s="848"/>
      <c r="C126" s="1257"/>
      <c r="D126" s="1267" t="s">
        <v>270</v>
      </c>
      <c r="E126" s="817"/>
      <c r="F126" s="834"/>
      <c r="G126" s="835"/>
    </row>
    <row r="127" spans="1:7" ht="15" hidden="1">
      <c r="A127" s="1277"/>
      <c r="B127" s="848"/>
      <c r="C127" s="1257"/>
      <c r="D127" s="1267" t="s">
        <v>271</v>
      </c>
      <c r="E127" s="817"/>
      <c r="F127" s="834"/>
      <c r="G127" s="835"/>
    </row>
    <row r="128" spans="1:7" ht="15" hidden="1">
      <c r="A128" s="1277"/>
      <c r="B128" s="848"/>
      <c r="C128" s="1257"/>
      <c r="D128" s="1267" t="s">
        <v>130</v>
      </c>
      <c r="E128" s="817"/>
      <c r="F128" s="834"/>
      <c r="G128" s="835"/>
    </row>
    <row r="129" spans="1:7" ht="15" hidden="1">
      <c r="A129" s="1277">
        <v>54</v>
      </c>
      <c r="B129" s="849" t="s">
        <v>478</v>
      </c>
      <c r="C129" s="2119" t="s">
        <v>131</v>
      </c>
      <c r="D129" s="2085"/>
      <c r="E129" s="777"/>
      <c r="F129" s="834"/>
      <c r="G129" s="835"/>
    </row>
    <row r="130" spans="1:7" ht="15" hidden="1">
      <c r="A130" s="1277"/>
      <c r="B130" s="849"/>
      <c r="C130" s="1258"/>
      <c r="D130" s="1267" t="s">
        <v>236</v>
      </c>
      <c r="E130" s="777"/>
      <c r="F130" s="834"/>
      <c r="G130" s="835"/>
    </row>
    <row r="131" spans="1:7" ht="15" hidden="1">
      <c r="A131" s="1277"/>
      <c r="B131" s="849"/>
      <c r="C131" s="1258"/>
      <c r="D131" s="1267" t="s">
        <v>316</v>
      </c>
      <c r="E131" s="777"/>
      <c r="F131" s="834"/>
      <c r="G131" s="835"/>
    </row>
    <row r="132" spans="1:7" ht="15" hidden="1">
      <c r="A132" s="1277">
        <v>55</v>
      </c>
      <c r="B132" s="849" t="s">
        <v>478</v>
      </c>
      <c r="C132" s="2120" t="s">
        <v>133</v>
      </c>
      <c r="D132" s="2085"/>
      <c r="E132" s="777"/>
      <c r="F132" s="834"/>
      <c r="G132" s="835"/>
    </row>
    <row r="133" spans="1:7" ht="15" hidden="1">
      <c r="A133" s="1277"/>
      <c r="B133" s="849"/>
      <c r="C133" s="1259"/>
      <c r="D133" s="1267" t="s">
        <v>237</v>
      </c>
      <c r="E133" s="777"/>
      <c r="F133" s="834"/>
      <c r="G133" s="835"/>
    </row>
    <row r="134" spans="1:7" ht="15" hidden="1">
      <c r="A134" s="1277" t="s">
        <v>208</v>
      </c>
      <c r="B134" s="849" t="s">
        <v>478</v>
      </c>
      <c r="C134" s="2121" t="s">
        <v>134</v>
      </c>
      <c r="D134" s="2085"/>
      <c r="E134" s="777"/>
      <c r="F134" s="834"/>
      <c r="G134" s="835"/>
    </row>
    <row r="135" spans="1:7" ht="15" hidden="1">
      <c r="A135" s="1277"/>
      <c r="B135" s="849"/>
      <c r="C135" s="1240"/>
      <c r="D135" s="1267" t="s">
        <v>238</v>
      </c>
      <c r="E135" s="777"/>
      <c r="F135" s="834"/>
      <c r="G135" s="835"/>
    </row>
    <row r="136" spans="1:7" ht="15" hidden="1">
      <c r="A136" s="1277"/>
      <c r="B136" s="849"/>
      <c r="C136" s="1240"/>
      <c r="D136" s="1267" t="s">
        <v>239</v>
      </c>
      <c r="E136" s="777"/>
      <c r="F136" s="834"/>
      <c r="G136" s="835"/>
    </row>
    <row r="137" spans="1:7" ht="15" hidden="1">
      <c r="A137" s="1277"/>
      <c r="B137" s="849"/>
      <c r="C137" s="1240"/>
      <c r="D137" s="1267" t="s">
        <v>240</v>
      </c>
      <c r="E137" s="777"/>
      <c r="F137" s="834"/>
      <c r="G137" s="835"/>
    </row>
    <row r="138" spans="1:7" ht="15" hidden="1">
      <c r="A138" s="1277">
        <v>59</v>
      </c>
      <c r="B138" s="849" t="s">
        <v>478</v>
      </c>
      <c r="C138" s="2115" t="s">
        <v>135</v>
      </c>
      <c r="D138" s="2085"/>
      <c r="E138" s="777"/>
      <c r="F138" s="834"/>
      <c r="G138" s="835"/>
    </row>
    <row r="139" spans="1:7" ht="15" hidden="1">
      <c r="A139" s="1277"/>
      <c r="B139" s="849"/>
      <c r="C139" s="1241"/>
      <c r="D139" s="1267" t="s">
        <v>137</v>
      </c>
      <c r="E139" s="777"/>
      <c r="F139" s="834"/>
      <c r="G139" s="835"/>
    </row>
    <row r="140" spans="1:7" ht="15" hidden="1">
      <c r="A140" s="1277" t="s">
        <v>209</v>
      </c>
      <c r="B140" s="849" t="s">
        <v>478</v>
      </c>
      <c r="C140" s="2088" t="s">
        <v>138</v>
      </c>
      <c r="D140" s="2085"/>
      <c r="E140" s="777"/>
      <c r="F140" s="834"/>
      <c r="G140" s="835"/>
    </row>
    <row r="141" spans="1:7" ht="15" hidden="1">
      <c r="A141" s="1277"/>
      <c r="B141" s="849"/>
      <c r="C141" s="1238"/>
      <c r="D141" s="1267" t="s">
        <v>241</v>
      </c>
      <c r="E141" s="777"/>
      <c r="F141" s="834"/>
      <c r="G141" s="835"/>
    </row>
    <row r="142" spans="1:7" ht="15" hidden="1">
      <c r="A142" s="1277"/>
      <c r="B142" s="849"/>
      <c r="C142" s="1238"/>
      <c r="D142" s="1267" t="s">
        <v>242</v>
      </c>
      <c r="E142" s="777"/>
      <c r="F142" s="834"/>
      <c r="G142" s="835"/>
    </row>
    <row r="143" spans="1:7" ht="15" hidden="1">
      <c r="A143" s="1277"/>
      <c r="B143" s="849"/>
      <c r="C143" s="1238"/>
      <c r="D143" s="1267" t="s">
        <v>173</v>
      </c>
      <c r="E143" s="777"/>
      <c r="F143" s="834"/>
      <c r="G143" s="835"/>
    </row>
    <row r="144" spans="1:7" ht="15" hidden="1">
      <c r="A144" s="1277"/>
      <c r="B144" s="849"/>
      <c r="C144" s="1238"/>
      <c r="D144" s="1267" t="s">
        <v>243</v>
      </c>
      <c r="E144" s="777"/>
      <c r="F144" s="834"/>
      <c r="G144" s="835"/>
    </row>
    <row r="145" spans="1:7" ht="15" hidden="1">
      <c r="A145" s="1277" t="s">
        <v>291</v>
      </c>
      <c r="B145" s="838" t="s">
        <v>479</v>
      </c>
      <c r="C145" s="2089" t="s">
        <v>211</v>
      </c>
      <c r="D145" s="2085"/>
      <c r="E145" s="777"/>
      <c r="F145" s="834"/>
      <c r="G145" s="835"/>
    </row>
    <row r="146" spans="1:7" ht="15" hidden="1">
      <c r="A146" s="1277"/>
      <c r="B146" s="838"/>
      <c r="C146" s="1239"/>
      <c r="D146" s="1267" t="s">
        <v>244</v>
      </c>
      <c r="E146" s="777"/>
      <c r="F146" s="834"/>
      <c r="G146" s="835"/>
    </row>
    <row r="147" spans="1:7" ht="15" hidden="1">
      <c r="A147" s="1277"/>
      <c r="B147" s="838"/>
      <c r="C147" s="1239"/>
      <c r="D147" s="1267" t="s">
        <v>245</v>
      </c>
      <c r="E147" s="777"/>
      <c r="F147" s="834"/>
      <c r="G147" s="835"/>
    </row>
    <row r="148" spans="1:7" ht="15" hidden="1">
      <c r="A148" s="1279"/>
      <c r="B148" s="1283"/>
      <c r="C148" s="1268"/>
      <c r="D148" s="1265"/>
      <c r="E148" s="777"/>
      <c r="F148" s="834"/>
      <c r="G148" s="835"/>
    </row>
    <row r="149" spans="1:7" ht="15" hidden="1">
      <c r="A149" s="1279" t="s">
        <v>295</v>
      </c>
      <c r="B149" s="839" t="s">
        <v>480</v>
      </c>
      <c r="C149" s="2084" t="s">
        <v>272</v>
      </c>
      <c r="D149" s="2084"/>
      <c r="E149" s="777"/>
      <c r="F149" s="834"/>
      <c r="G149" s="835"/>
    </row>
    <row r="150" spans="1:7" ht="15" hidden="1">
      <c r="A150" s="1277" t="s">
        <v>299</v>
      </c>
      <c r="B150" s="1283"/>
      <c r="C150" s="1268"/>
      <c r="D150" s="1265" t="s">
        <v>292</v>
      </c>
      <c r="E150" s="777"/>
      <c r="F150" s="834"/>
      <c r="G150" s="835"/>
    </row>
    <row r="151" spans="1:7" ht="15" hidden="1">
      <c r="A151" s="1279"/>
      <c r="B151" s="1283"/>
      <c r="C151" s="2084" t="s">
        <v>276</v>
      </c>
      <c r="D151" s="2084"/>
      <c r="E151" s="777"/>
      <c r="F151" s="834"/>
      <c r="G151" s="835"/>
    </row>
    <row r="152" spans="1:7" ht="15" hidden="1">
      <c r="A152" s="1279"/>
      <c r="B152" s="1283"/>
      <c r="C152" s="1268"/>
      <c r="D152" s="1265" t="s">
        <v>293</v>
      </c>
      <c r="E152" s="777"/>
      <c r="F152" s="834"/>
      <c r="G152" s="835"/>
    </row>
    <row r="153" spans="1:7" ht="15" hidden="1">
      <c r="A153" s="1279"/>
      <c r="B153" s="1283"/>
      <c r="C153" s="2084" t="s">
        <v>278</v>
      </c>
      <c r="D153" s="2084"/>
      <c r="E153" s="777"/>
      <c r="F153" s="834"/>
      <c r="G153" s="835"/>
    </row>
    <row r="154" spans="1:7" ht="15" hidden="1">
      <c r="A154" s="1279"/>
      <c r="B154" s="1283"/>
      <c r="C154" s="1271"/>
      <c r="D154" s="1265" t="s">
        <v>294</v>
      </c>
      <c r="E154" s="777"/>
      <c r="F154" s="834"/>
      <c r="G154" s="835"/>
    </row>
    <row r="155" spans="1:7" ht="15" hidden="1">
      <c r="A155" s="1279"/>
      <c r="B155" s="1283"/>
      <c r="C155" s="1271"/>
      <c r="D155" s="1265" t="s">
        <v>281</v>
      </c>
      <c r="E155" s="777"/>
      <c r="F155" s="834"/>
      <c r="G155" s="835"/>
    </row>
    <row r="156" spans="1:7" ht="15" hidden="1">
      <c r="A156" s="1279"/>
      <c r="B156" s="1283"/>
      <c r="C156" s="2084" t="s">
        <v>282</v>
      </c>
      <c r="D156" s="2084"/>
      <c r="E156" s="777"/>
      <c r="F156" s="834"/>
      <c r="G156" s="835"/>
    </row>
    <row r="157" spans="1:7" ht="15" hidden="1">
      <c r="A157" s="1279"/>
      <c r="B157" s="1283"/>
      <c r="C157" s="1271"/>
      <c r="D157" s="1265" t="s">
        <v>283</v>
      </c>
      <c r="E157" s="777"/>
      <c r="F157" s="834"/>
      <c r="G157" s="835"/>
    </row>
    <row r="158" spans="1:7" ht="15" hidden="1">
      <c r="A158" s="1279"/>
      <c r="B158" s="1283"/>
      <c r="C158" s="2084" t="s">
        <v>284</v>
      </c>
      <c r="D158" s="2084"/>
      <c r="E158" s="777"/>
      <c r="F158" s="834"/>
      <c r="G158" s="835"/>
    </row>
    <row r="159" spans="1:7" ht="15" hidden="1">
      <c r="A159" s="1279"/>
      <c r="B159" s="1283"/>
      <c r="C159" s="1271"/>
      <c r="D159" s="1265" t="s">
        <v>306</v>
      </c>
      <c r="E159" s="777"/>
      <c r="F159" s="834"/>
      <c r="G159" s="835"/>
    </row>
    <row r="160" spans="1:7" ht="15" hidden="1">
      <c r="A160" s="1279"/>
      <c r="B160" s="1283"/>
      <c r="C160" s="1271"/>
      <c r="D160" s="1265" t="s">
        <v>296</v>
      </c>
      <c r="E160" s="777"/>
      <c r="F160" s="834"/>
      <c r="G160" s="835"/>
    </row>
    <row r="161" spans="1:7" ht="15" hidden="1">
      <c r="A161" s="1279"/>
      <c r="B161" s="1283"/>
      <c r="C161" s="1271"/>
      <c r="D161" s="1265" t="s">
        <v>288</v>
      </c>
      <c r="E161" s="777"/>
      <c r="F161" s="834"/>
      <c r="G161" s="835"/>
    </row>
    <row r="162" spans="1:7" ht="15" hidden="1">
      <c r="A162" s="1284"/>
      <c r="B162" s="839"/>
      <c r="C162" s="1264" t="s">
        <v>305</v>
      </c>
      <c r="D162" s="1265"/>
      <c r="E162" s="777"/>
      <c r="F162" s="834"/>
      <c r="G162" s="777"/>
    </row>
    <row r="163" spans="1:7" ht="15.75" hidden="1" thickBot="1">
      <c r="A163" s="1285"/>
      <c r="B163" s="1286"/>
      <c r="C163" s="1272"/>
      <c r="D163" s="1273" t="s">
        <v>298</v>
      </c>
      <c r="E163" s="833"/>
      <c r="F163" s="837"/>
    </row>
    <row r="164" spans="1:7" ht="15" hidden="1">
      <c r="C164" s="1274"/>
      <c r="D164" s="1271"/>
    </row>
    <row r="165" spans="1:7">
      <c r="D165" s="777"/>
    </row>
    <row r="166" spans="1:7">
      <c r="D166" s="777"/>
    </row>
    <row r="167" spans="1:7">
      <c r="D167" s="777"/>
    </row>
    <row r="168" spans="1:7">
      <c r="D168" s="777"/>
    </row>
    <row r="169" spans="1:7">
      <c r="D169" s="777"/>
    </row>
    <row r="170" spans="1:7">
      <c r="D170" s="777"/>
    </row>
    <row r="171" spans="1:7">
      <c r="D171" s="777"/>
    </row>
    <row r="172" spans="1:7">
      <c r="D172" s="777"/>
    </row>
    <row r="173" spans="1:7">
      <c r="D173" s="777"/>
    </row>
    <row r="174" spans="1:7">
      <c r="D174" s="777"/>
    </row>
    <row r="175" spans="1:7">
      <c r="D175" s="777"/>
    </row>
    <row r="176" spans="1:7">
      <c r="D176" s="777"/>
    </row>
    <row r="177" spans="4:4">
      <c r="D177" s="777"/>
    </row>
    <row r="178" spans="4:4">
      <c r="D178" s="777"/>
    </row>
    <row r="179" spans="4:4">
      <c r="D179" s="777"/>
    </row>
  </sheetData>
  <dataConsolidate link="1"/>
  <mergeCells count="41">
    <mergeCell ref="C113:D113"/>
    <mergeCell ref="C115:D115"/>
    <mergeCell ref="C138:D138"/>
    <mergeCell ref="C117:D117"/>
    <mergeCell ref="C120:D120"/>
    <mergeCell ref="C125:D125"/>
    <mergeCell ref="C129:D129"/>
    <mergeCell ref="C132:D132"/>
    <mergeCell ref="C134:D134"/>
    <mergeCell ref="C79:D79"/>
    <mergeCell ref="C56:D56"/>
    <mergeCell ref="C62:D62"/>
    <mergeCell ref="A1:C1"/>
    <mergeCell ref="A43:C43"/>
    <mergeCell ref="C49:D49"/>
    <mergeCell ref="C47:D47"/>
    <mergeCell ref="C46:D46"/>
    <mergeCell ref="C4:D4"/>
    <mergeCell ref="C52:D52"/>
    <mergeCell ref="C54:D54"/>
    <mergeCell ref="C64:D64"/>
    <mergeCell ref="C66:D66"/>
    <mergeCell ref="C70:D70"/>
    <mergeCell ref="C35:D35"/>
    <mergeCell ref="C14:D14"/>
    <mergeCell ref="C81:D81"/>
    <mergeCell ref="C158:D158"/>
    <mergeCell ref="C149:D149"/>
    <mergeCell ref="C151:D151"/>
    <mergeCell ref="C153:D153"/>
    <mergeCell ref="C156:D156"/>
    <mergeCell ref="C85:D85"/>
    <mergeCell ref="C91:D91"/>
    <mergeCell ref="C83:D83"/>
    <mergeCell ref="C140:D140"/>
    <mergeCell ref="C145:D145"/>
    <mergeCell ref="C98:D98"/>
    <mergeCell ref="C101:D101"/>
    <mergeCell ref="C105:D105"/>
    <mergeCell ref="C108:D108"/>
    <mergeCell ref="C110:D110"/>
  </mergeCells>
  <phoneticPr fontId="19" type="noConversion"/>
  <hyperlinks>
    <hyperlink ref="D50" location="'1'!A1" display="яч.7 - ф.&quot;Город-7&quot;"/>
    <hyperlink ref="D51" location="'2'!A1" display="яч.8 - ф.&quot;Городской&quot;, яч.2 - ф.&quot;Овощехранилище&quot;"/>
    <hyperlink ref="D48" location="'1а'!A1" display="яч. Т1, яч. Т2"/>
    <hyperlink ref="D53" location="'3'!A1" display="яч.18 - ф.&quot;РУБЦОВО&quot;- СВ - ВЛ№2"/>
    <hyperlink ref="D55" location="'4'!A1" display="яч.13 - ф.&quot;НИКИТИНО&quot;-СВ - ВЛ№27"/>
    <hyperlink ref="D57" location="'5'!A1" display="яч.19 - &quot;РМЗ-1&quot;, яч.24 - &quot;РМЗ-2&quot;"/>
    <hyperlink ref="D58" location="'6'!A1" display="яч.15 -&quot;ОЧИСТНЫЕ-1&quot;, яч.9 -&quot;ГОРОД-1&quot;"/>
    <hyperlink ref="D59" location="'7'!A1" display="яч.21- &quot;П/я-1&quot;, яч.20 - &quot;П/я-2&quot;"/>
    <hyperlink ref="D60" location="'8'!A1" display="яч.33 - &quot;РП-35&quot;, яч.35 - &quot;РП-37&quot;"/>
    <hyperlink ref="D61" location="'9'!A1" display="яч.11 - &quot;ГОРОД-2&quot;, яч.18 - &quot;ОЧИСТНЫЕ-2&quot;"/>
    <hyperlink ref="D63" location="'10'!A1" display="Т1 - РП5ф3 ввод №1, Т2 - РП5ф17 ввод №2"/>
    <hyperlink ref="D65" location="'11'!A1" display="яч. 3 - ф.&quot;Микрорайон-1&quot; ввод № 1, яч.13 - ф.&quot;Микрорайон-2&quot; ввод № 2 "/>
    <hyperlink ref="D67" location="'12'!A1" display="яч.47 - РП 29 ввод № 1, яч.31 - РП 29 ввод № 2 "/>
    <hyperlink ref="D68" location="'13'!A1" display="яч.5 - РП 14 ввод № 1, яч.22 - РП 14 ввод № 2 "/>
    <hyperlink ref="D69" location="'14'!A1" display="яч.44 - РП 2 ввод № 1, яч.26в - РП 2 ввод № 2 "/>
    <hyperlink ref="D71" location="'15'!A1" display="яч.15 - &quot;ГОРОД-15&quot;, яч.24 - &quot;ТУБДИСПАНСЕР&quot;"/>
    <hyperlink ref="D72" location="'16'!A1" display="яч.10 - &quot;ГОРОД-10&quot;, яч.14 - &quot;ГОРОД-14&quot;"/>
    <hyperlink ref="D73" location="'17'!A1" display="яч.20 - &quot;ГОРОД 20&quot;"/>
    <hyperlink ref="D74" location="'18'!A1" display="яч. 7- ф.&quot;ГОРОД 7&quot;, яч.17 - ф.&quot;ГОРОД 17&quot; "/>
    <hyperlink ref="D75" location="'19'!A1" display="яч.3 - &quot;ГОРОД-3&quot;, яч.5 - &quot;ГОРОД-5&quot;"/>
    <hyperlink ref="D76" location="'20'!A1" display="ЯЧ. № 1 - &quot;ГОРОД -1&quot;, ЯЧ.№ 20 - &quot;РП 27&quot;"/>
    <hyperlink ref="D77" location="'21'!A1" display="яч. 4 ф &quot;РОДИОНЦЕВО&quot; - ПКУ"/>
    <hyperlink ref="D80" location="'22'!A1" display="ЯЧ. 1 - ТП 450"/>
    <hyperlink ref="D82" location="'23'!A1" display="ЯЧ.5 - ТП 238, ЯЧ.7 - ТП 651 "/>
    <hyperlink ref="D84" location="'24'!A1" display="ЯЧ.2 - ТП 660, ЯЧ.6 - ТП 662"/>
    <hyperlink ref="D86" location="'25'!A1" display="ЯЧ.10 - РП 3 ввод № 1, ЯЧ. 115 - РП 3  ввод № 2 "/>
    <hyperlink ref="D87" location="'26'!A1" display="ЯЧ. 114 - РП 23 ввод № 1, ЯЧ. 107 - РП 23 ввод № 2 "/>
    <hyperlink ref="D88" location="'27'!A1" display="ЯЧ. 3 - ТП 217"/>
    <hyperlink ref="D89" location="'28'!A1" display="ЯЧ. 5 - РП 1 ввод № 1, ЯЧ. 12 - РП 1 ввод № 2 "/>
    <hyperlink ref="D90" location="'29'!A1" display="ЯЧ. 4 - РП 20 ввод № 1, ЯЧ. 7 - РП 20 ввод № 2"/>
    <hyperlink ref="D92" location="'30'!A1" display="ЯЧ.4 - ТП 54 -Ι  ввод № 1, ЯЧ. 30 - ТП 54 - ΙΙ  ввод № 2 "/>
    <hyperlink ref="D93" location="'31'!A1" display="ЯЧ. 14 - РП 13- Ι , ЯЧ. 22 - РП 13- ΙΙ  "/>
    <hyperlink ref="D94" location="'32'!A1" display="ЯЧ.12 - РП 4 -Ι  , ЯЧ. 24 - РП 4 -ΙΙ  "/>
    <hyperlink ref="D95" location="'33'!A1" display="яч. 2 - РП 8 яч. 11"/>
    <hyperlink ref="D96" location="'34'!A1" display="ЯЧ.28 - ТП 11 -ΙΙ"/>
    <hyperlink ref="D99" location="'35'!A1" display="Т-1 - ЗРУ Ф.1 ввод № 1, Т-3 - ЗРУ Ф.20 ввод № 2 ."/>
    <hyperlink ref="D100" location="'36'!A1" display="Т-2 - РП 9 ф. 11  "/>
    <hyperlink ref="D102" location="'37'!A1" display="ЯЧ.№2 - &quot;РП 39-1&quot;, ЯЧ.№ 21 - &quot;РП 39-2&quot;"/>
    <hyperlink ref="D103" location="'38'!A1" display="ЯЧ.№15 - &quot;РМЗ-1&quot;, ЯЧ.№32 - &quot;РМЗ-2&quot;"/>
    <hyperlink ref="D104" location="'39'!A1" display="ЯЧ. № 11- &quot;ГОРОД-1&quot;, ЯЧ. № 28- &quot;ГОРОД-2&quot;"/>
    <hyperlink ref="D106" location="'40'!A1" display="ЯЧ. 23 - ф &quot;ГОРОД-2  , ЯЧ. 2 - ф &quot;ГОРОД-3&quot; "/>
    <hyperlink ref="D107" location="'41'!A1" display="ЯЧ.10 - ф &quot;ГОРОД-1&quot;  , ЯЧ.25 - ф &quot;ГОРОД-4&quot;  "/>
    <hyperlink ref="D109" location="'42'!A1" display="ЯЧ. 4 - ф,&quot;ЛОСТА-1&quot;, ЯЧ. 8 - ф.&quot;ЛОСТА-2&quot;"/>
    <hyperlink ref="D111" location="'43'!A1" display="ЯЧ. 53 - ВЛ № 8"/>
    <hyperlink ref="D112" location="'44'!A1" display="ЯЧ. 6 - ТП 535, ЯЧ. 24 - ТП 536"/>
    <hyperlink ref="D116" location="'46'!A1" display="ф. СПТУ"/>
    <hyperlink ref="D118" location="'47'!A1" display=" яч..17 - ф.Молочное-1,  яч 12 - ф.Молочное-2"/>
    <hyperlink ref="D119" location="'48'!A1" display="яч 18  - ф.Молочное-3 , яч 10. - ф.Очистные "/>
    <hyperlink ref="D121" location="'49'!A1" display="ф. &quot;КОММУНАЛЬНЫЙ&quot;"/>
    <hyperlink ref="D122" location="'50'!A1" display="ф. &quot;УСТЬЕ&quot;, ф. &quot;СХТ&quot;"/>
    <hyperlink ref="D126" location="'51'!A1" display="яч.№ 16 - ф. &quot;Биокомплекс&quot;"/>
    <hyperlink ref="D127" location="'52'!A1" display="яч. №14 - ф.&quot;Райцентр&quot;"/>
    <hyperlink ref="D128" location="'53'!A1" display="яч. 14 - ф. &quot;Школа&quot;"/>
    <hyperlink ref="D130" location="'54'!A1" display="яч. 7 - ГДЗ-1 -РТП 6, яч. 17 - ГДЗ-2 - РТП 6"/>
    <hyperlink ref="D133" location="'55'!A1" display="ЗРУ 6 кВ ф.3 - ТП 27,  РУ -0,4 кВ ф.17"/>
    <hyperlink ref="D135" location="'56'!A1" display="яч.4 - РП 5,  яч. 6 - РУ 3"/>
    <hyperlink ref="D136" location="'57'!A1" display="яч.2 - РТП 2, яч. 3 - РТП 2"/>
    <hyperlink ref="D137" location="'58'!A1" display="Освещение города 2-3 РУ-4 яч. 5, РУ-1 яч.9 - ТП 70"/>
    <hyperlink ref="D139" location="'59'!A1" display="яч. 14  - Михайлево"/>
    <hyperlink ref="D141" location="'60'!A1" display="РУ-1 яч 1 - ТП 3, РУ-1 яч 14 - ЛЭП 3"/>
    <hyperlink ref="D142" location="'61'!A1" display="РУ-3 яч 4 - ТП 7, ЗРУ  яч. 59 - КТП 35"/>
    <hyperlink ref="D143" location="'62'!A1" display="ЗРУ  яч. 2- КТП 34"/>
    <hyperlink ref="D144" location="'63'!A1" display=" яч 7 - ТП 1,   яч. 4 - ТП 2"/>
    <hyperlink ref="D147" location="'65'!A1" display="яч. 13 - ТП 31 (ф. Оптика), яч 18 - РП 1 (резерв)"/>
    <hyperlink ref="D114" location="'45'!A1" display="ЯЧ. 10 - ТП 463, ЯЧ. 34 - ТП 463"/>
    <hyperlink ref="D146" location="'64'!A1" display="яч. 7 - РП1 (ввод 1), яч. 20 - РП 1 (ввод 2)"/>
    <hyperlink ref="D150" location="'67'!A1" display="ВЛ-6кВ Ф-9 Погрузка, Ф-7 ЛПХ"/>
    <hyperlink ref="D152" location="'68'!A1" display="ВЛ-10 кВ Ф-2 ЛПХ, Ф-3 Мирный"/>
    <hyperlink ref="D154" location="'69'!A1" display="ВЛ-10 кВ Центр, Воинская часть"/>
    <hyperlink ref="D155" location="'70'!A1" display="ВЛ-10 кВ Шестово"/>
    <hyperlink ref="D157" location="'71'!A1" display="ВЛ-10 кВ Н. Склад"/>
    <hyperlink ref="D159" location="'72'!A1" display="ВЛ-6 кВ Ф-8 пр. Победы, Ф-1 Военкомат"/>
    <hyperlink ref="D160" location="'73'!A1" display="ВЛ-6 кВ Ф-2 пр. Больница, ВЛ-6 кВ Город"/>
    <hyperlink ref="D161" location="'74'!A1" display="ВЛ-6 кВ Ф-13 Заречье"/>
    <hyperlink ref="D163" location="'74'!Область_печати" display="ВЛ-6 кВ Ф-5 Леспромхоз"/>
    <hyperlink ref="D97" location="'34-1'!A1" display="яч.22 - РП 21-I, яч.7 - РП 21-II"/>
    <hyperlink ref="D78" location="'21_1'!A1" display="яч. 307? 409 ф.&quot;Охмыльцево&quot;"/>
  </hyperlinks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</sheetPr>
  <dimension ref="A1:AG44"/>
  <sheetViews>
    <sheetView zoomScale="85" zoomScaleNormal="85" zoomScaleSheetLayoutView="100" workbookViewId="0">
      <selection activeCell="E15" sqref="E15:M37"/>
    </sheetView>
  </sheetViews>
  <sheetFormatPr defaultRowHeight="12.75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>
      <c r="B1" s="2143" t="s">
        <v>484</v>
      </c>
      <c r="C1" s="2142"/>
      <c r="D1" s="2142"/>
      <c r="E1" s="2142"/>
      <c r="F1" s="2142"/>
      <c r="J1" s="801" t="s">
        <v>176</v>
      </c>
      <c r="N1" s="2137" t="s">
        <v>27</v>
      </c>
      <c r="O1" s="2137"/>
      <c r="P1" s="2137"/>
      <c r="Q1" s="2137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</row>
    <row r="2" spans="1:33" s="687" customFormat="1" ht="10.5" customHeight="1">
      <c r="B2" s="2127" t="s">
        <v>1</v>
      </c>
      <c r="C2" s="2128"/>
      <c r="D2" s="2128"/>
      <c r="E2" s="2128"/>
      <c r="F2" s="2128"/>
      <c r="I2" s="687" t="s">
        <v>28</v>
      </c>
      <c r="N2" s="2127" t="s">
        <v>2</v>
      </c>
      <c r="O2" s="2138"/>
      <c r="P2" s="2138"/>
      <c r="Q2" s="2138"/>
      <c r="R2" s="1046"/>
      <c r="S2" s="1046"/>
      <c r="T2" s="1046"/>
      <c r="U2" s="1046"/>
      <c r="V2" s="1046"/>
      <c r="W2" s="1046"/>
      <c r="X2" s="1046"/>
      <c r="Y2" s="1046"/>
      <c r="Z2" s="1046"/>
      <c r="AA2" s="1046"/>
      <c r="AB2" s="1046"/>
      <c r="AC2" s="1046"/>
      <c r="AD2" s="1046"/>
      <c r="AE2" s="1046"/>
      <c r="AF2" s="1046"/>
      <c r="AG2" s="1046"/>
    </row>
    <row r="3" spans="1:33" s="687" customFormat="1" ht="13.5" customHeight="1">
      <c r="N3" s="687" t="s">
        <v>3</v>
      </c>
      <c r="R3" s="1046"/>
      <c r="S3" s="1046"/>
      <c r="T3" s="1046"/>
      <c r="U3" s="1046"/>
      <c r="V3" s="1046"/>
      <c r="W3" s="1046"/>
      <c r="X3" s="1046"/>
      <c r="Y3" s="1046"/>
      <c r="Z3" s="1046"/>
      <c r="AA3" s="1046"/>
      <c r="AB3" s="1046"/>
      <c r="AC3" s="1046"/>
      <c r="AD3" s="1046"/>
      <c r="AE3" s="1046"/>
      <c r="AF3" s="1046"/>
      <c r="AG3" s="1046"/>
    </row>
    <row r="4" spans="1:33" s="687" customFormat="1" ht="15" customHeight="1">
      <c r="B4" s="2141" t="s">
        <v>4</v>
      </c>
      <c r="C4" s="2142"/>
      <c r="D4" s="691"/>
      <c r="E4" s="1046"/>
      <c r="F4" s="1046"/>
      <c r="G4" s="1046"/>
      <c r="H4" s="1046"/>
      <c r="I4" s="875" t="s">
        <v>5</v>
      </c>
      <c r="J4" s="690"/>
      <c r="K4" s="690"/>
      <c r="L4" s="690"/>
      <c r="O4" s="692" t="s">
        <v>144</v>
      </c>
      <c r="R4" s="1046"/>
      <c r="S4" s="1046"/>
      <c r="T4" s="1046"/>
      <c r="U4" s="1046"/>
      <c r="V4" s="1046"/>
      <c r="W4" s="1046"/>
      <c r="X4" s="1046"/>
      <c r="Y4" s="1046"/>
      <c r="Z4" s="1046"/>
      <c r="AA4" s="1046"/>
      <c r="AB4" s="1046"/>
      <c r="AC4" s="1046"/>
      <c r="AD4" s="1046"/>
      <c r="AE4" s="1046"/>
      <c r="AF4" s="1046"/>
      <c r="AG4" s="1046"/>
    </row>
    <row r="5" spans="1:33" s="687" customFormat="1" ht="9.75" customHeight="1">
      <c r="B5" s="2139" t="s">
        <v>7</v>
      </c>
      <c r="C5" s="2140"/>
      <c r="D5" s="690"/>
      <c r="E5" s="690"/>
      <c r="R5" s="1046"/>
      <c r="S5" s="1046"/>
      <c r="T5" s="1046"/>
      <c r="U5" s="1046"/>
      <c r="V5" s="1046"/>
      <c r="W5" s="1046"/>
      <c r="X5" s="1046"/>
      <c r="Y5" s="1046"/>
      <c r="Z5" s="1046"/>
      <c r="AA5" s="1046"/>
      <c r="AB5" s="1046"/>
      <c r="AC5" s="1046"/>
      <c r="AD5" s="1046"/>
      <c r="AE5" s="1046"/>
      <c r="AF5" s="1046"/>
      <c r="AG5" s="1046"/>
    </row>
    <row r="6" spans="1:33" s="687" customFormat="1" ht="12" customHeight="1">
      <c r="A6" s="2129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46"/>
      <c r="S6" s="1046"/>
      <c r="T6" s="1046"/>
      <c r="U6" s="1046"/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</row>
    <row r="7" spans="1:33" s="687" customFormat="1" ht="15.75">
      <c r="A7" s="213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46"/>
      <c r="S7" s="1046"/>
      <c r="T7" s="1046"/>
      <c r="U7" s="1046"/>
      <c r="V7" s="1046"/>
      <c r="W7" s="1046"/>
      <c r="X7" s="1046"/>
      <c r="Y7" s="1046"/>
      <c r="Z7" s="1046"/>
      <c r="AA7" s="1046"/>
      <c r="AB7" s="1046"/>
      <c r="AC7" s="1046"/>
      <c r="AD7" s="1046"/>
      <c r="AE7" s="1046"/>
      <c r="AF7" s="1046"/>
      <c r="AG7" s="1046"/>
    </row>
    <row r="8" spans="1:33" s="687" customFormat="1" ht="9" customHeight="1">
      <c r="A8" s="1310">
        <v>1629</v>
      </c>
      <c r="B8" s="1310"/>
      <c r="R8" s="1046"/>
      <c r="S8" s="1046"/>
      <c r="T8" s="1046"/>
      <c r="U8" s="1046"/>
      <c r="V8" s="1046"/>
      <c r="W8" s="1046"/>
      <c r="X8" s="1046"/>
      <c r="Y8" s="1046"/>
      <c r="Z8" s="1046"/>
      <c r="AA8" s="1046"/>
      <c r="AB8" s="1046"/>
      <c r="AC8" s="1046"/>
      <c r="AD8" s="1046"/>
      <c r="AE8" s="1046"/>
      <c r="AF8" s="1046"/>
      <c r="AG8" s="1046"/>
    </row>
    <row r="9" spans="1:33" s="687" customFormat="1">
      <c r="A9" s="2124" t="s">
        <v>9</v>
      </c>
      <c r="B9" s="2131" t="s">
        <v>10</v>
      </c>
      <c r="C9" s="2132"/>
      <c r="D9" s="2132"/>
      <c r="E9" s="2132"/>
      <c r="F9" s="2132"/>
      <c r="G9" s="2132"/>
      <c r="H9" s="2132"/>
      <c r="I9" s="2133"/>
      <c r="J9" s="2131" t="s">
        <v>11</v>
      </c>
      <c r="K9" s="2132"/>
      <c r="L9" s="2132"/>
      <c r="M9" s="2132"/>
      <c r="N9" s="2132"/>
      <c r="O9" s="2132"/>
      <c r="P9" s="2132"/>
      <c r="Q9" s="2133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</row>
    <row r="10" spans="1:33" s="687" customFormat="1">
      <c r="A10" s="2125"/>
      <c r="B10" s="2122" t="s">
        <v>145</v>
      </c>
      <c r="C10" s="2123"/>
      <c r="D10" s="2123"/>
      <c r="E10" s="2134"/>
      <c r="F10" s="2122"/>
      <c r="G10" s="2135"/>
      <c r="H10" s="2135"/>
      <c r="I10" s="2136"/>
      <c r="J10" s="2122" t="s">
        <v>145</v>
      </c>
      <c r="K10" s="2123"/>
      <c r="L10" s="2123"/>
      <c r="M10" s="2134"/>
      <c r="N10" s="2122"/>
      <c r="O10" s="2123"/>
      <c r="P10" s="2123"/>
      <c r="Q10" s="2134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6"/>
      <c r="AB10" s="1046"/>
      <c r="AC10" s="1046"/>
      <c r="AD10" s="1046"/>
      <c r="AE10" s="1046"/>
      <c r="AF10" s="1046"/>
      <c r="AG10" s="1046"/>
    </row>
    <row r="11" spans="1:33" s="687" customFormat="1">
      <c r="A11" s="2125"/>
      <c r="B11" s="2122" t="s">
        <v>14</v>
      </c>
      <c r="C11" s="2123"/>
      <c r="D11" s="691"/>
      <c r="E11" s="689">
        <v>3600</v>
      </c>
      <c r="F11" s="2122" t="s">
        <v>14</v>
      </c>
      <c r="G11" s="2123"/>
      <c r="H11" s="688"/>
      <c r="I11" s="689"/>
      <c r="J11" s="2122" t="s">
        <v>14</v>
      </c>
      <c r="K11" s="2123"/>
      <c r="L11" s="688"/>
      <c r="M11" s="689">
        <f>E11</f>
        <v>3600</v>
      </c>
      <c r="N11" s="2122" t="s">
        <v>14</v>
      </c>
      <c r="O11" s="2123"/>
      <c r="P11" s="688"/>
      <c r="Q11" s="689"/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</row>
    <row r="12" spans="1:33" s="694" customFormat="1" ht="35.25" customHeight="1">
      <c r="A12" s="2126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>
      <c r="A14" s="697">
        <v>0</v>
      </c>
      <c r="B14" s="1145"/>
      <c r="C14" s="1587"/>
      <c r="D14" s="1587"/>
      <c r="E14" s="1587"/>
      <c r="F14" s="1590"/>
      <c r="G14" s="1587"/>
      <c r="H14" s="1587"/>
      <c r="I14" s="1587"/>
      <c r="J14" s="1591"/>
      <c r="K14" s="1587"/>
      <c r="L14" s="1587"/>
      <c r="M14" s="1587"/>
      <c r="N14" s="1590"/>
      <c r="O14" s="1146"/>
      <c r="P14" s="1146"/>
      <c r="Q14" s="1146"/>
    </row>
    <row r="15" spans="1:33" s="1531" customFormat="1" ht="15">
      <c r="A15" s="1529">
        <v>1</v>
      </c>
      <c r="B15" s="1145"/>
      <c r="C15" s="1587"/>
      <c r="D15" s="1587"/>
      <c r="E15" s="1587">
        <v>322</v>
      </c>
      <c r="F15" s="1619"/>
      <c r="G15" s="1587"/>
      <c r="H15" s="1620"/>
      <c r="I15" s="1620"/>
      <c r="J15" s="1616"/>
      <c r="K15" s="1615"/>
      <c r="L15" s="1620"/>
      <c r="M15" s="1603">
        <v>220</v>
      </c>
      <c r="N15" s="1590"/>
      <c r="O15" s="1530"/>
      <c r="P15" s="1530"/>
      <c r="Q15" s="1530"/>
    </row>
    <row r="16" spans="1:33" s="694" customFormat="1" ht="15">
      <c r="A16" s="697">
        <v>2</v>
      </c>
      <c r="B16" s="1145"/>
      <c r="C16" s="1587"/>
      <c r="D16" s="1587"/>
      <c r="E16" s="1587">
        <v>304</v>
      </c>
      <c r="F16" s="1619"/>
      <c r="G16" s="1587"/>
      <c r="H16" s="1620"/>
      <c r="I16" s="1620"/>
      <c r="J16" s="1616"/>
      <c r="K16" s="1615"/>
      <c r="L16" s="1620"/>
      <c r="M16" s="1603">
        <v>216</v>
      </c>
      <c r="N16" s="1590"/>
      <c r="O16" s="1146"/>
      <c r="P16" s="1146"/>
      <c r="Q16" s="1146"/>
    </row>
    <row r="17" spans="1:17" s="694" customFormat="1" ht="15">
      <c r="A17" s="697">
        <v>3</v>
      </c>
      <c r="B17" s="1145"/>
      <c r="C17" s="1587"/>
      <c r="D17" s="1587"/>
      <c r="E17" s="1587">
        <v>275</v>
      </c>
      <c r="F17" s="1619"/>
      <c r="G17" s="1587"/>
      <c r="H17" s="1620"/>
      <c r="I17" s="1620"/>
      <c r="J17" s="1616"/>
      <c r="K17" s="1615"/>
      <c r="L17" s="1620"/>
      <c r="M17" s="1603">
        <v>209</v>
      </c>
      <c r="N17" s="1590"/>
      <c r="O17" s="1146"/>
      <c r="P17" s="1146"/>
      <c r="Q17" s="1146"/>
    </row>
    <row r="18" spans="1:17" s="694" customFormat="1" ht="15">
      <c r="A18" s="697">
        <v>4</v>
      </c>
      <c r="B18" s="1145"/>
      <c r="C18" s="1587"/>
      <c r="D18" s="1587"/>
      <c r="E18" s="1587">
        <v>248</v>
      </c>
      <c r="F18" s="1619"/>
      <c r="G18" s="1587"/>
      <c r="H18" s="1620"/>
      <c r="I18" s="1620"/>
      <c r="J18" s="1616"/>
      <c r="K18" s="1615"/>
      <c r="L18" s="1620"/>
      <c r="M18" s="1603">
        <v>193</v>
      </c>
      <c r="N18" s="1590"/>
      <c r="O18" s="1146"/>
      <c r="P18" s="1146"/>
      <c r="Q18" s="1146"/>
    </row>
    <row r="19" spans="1:17" s="694" customFormat="1" ht="15">
      <c r="A19" s="697">
        <v>5</v>
      </c>
      <c r="B19" s="1145"/>
      <c r="C19" s="1587"/>
      <c r="D19" s="1587"/>
      <c r="E19" s="1587">
        <v>224</v>
      </c>
      <c r="F19" s="1619"/>
      <c r="G19" s="1587"/>
      <c r="H19" s="1620"/>
      <c r="I19" s="1620"/>
      <c r="J19" s="1616"/>
      <c r="K19" s="1615"/>
      <c r="L19" s="1620"/>
      <c r="M19" s="1603">
        <v>177</v>
      </c>
      <c r="N19" s="1590"/>
      <c r="O19" s="1146"/>
      <c r="P19" s="1146"/>
      <c r="Q19" s="1146"/>
    </row>
    <row r="20" spans="1:17" s="694" customFormat="1" ht="15">
      <c r="A20" s="697">
        <v>6</v>
      </c>
      <c r="B20" s="1145"/>
      <c r="C20" s="1587"/>
      <c r="D20" s="1587"/>
      <c r="E20" s="1587">
        <v>246</v>
      </c>
      <c r="F20" s="1619"/>
      <c r="G20" s="1587"/>
      <c r="H20" s="1620"/>
      <c r="I20" s="1620"/>
      <c r="J20" s="1616"/>
      <c r="K20" s="1615"/>
      <c r="L20" s="1620"/>
      <c r="M20" s="1603">
        <v>197</v>
      </c>
      <c r="N20" s="1590"/>
      <c r="O20" s="1146"/>
      <c r="P20" s="1146"/>
      <c r="Q20" s="1146"/>
    </row>
    <row r="21" spans="1:17" s="694" customFormat="1" ht="15">
      <c r="A21" s="697">
        <v>7</v>
      </c>
      <c r="B21" s="1145"/>
      <c r="C21" s="1587"/>
      <c r="D21" s="1587"/>
      <c r="E21" s="1587">
        <v>314</v>
      </c>
      <c r="F21" s="1619"/>
      <c r="G21" s="1587"/>
      <c r="H21" s="1620"/>
      <c r="I21" s="1620"/>
      <c r="J21" s="1616"/>
      <c r="K21" s="1615"/>
      <c r="L21" s="1620"/>
      <c r="M21" s="1603">
        <v>213</v>
      </c>
      <c r="N21" s="1590"/>
      <c r="O21" s="1146"/>
      <c r="P21" s="1146"/>
      <c r="Q21" s="1146"/>
    </row>
    <row r="22" spans="1:17" s="694" customFormat="1" ht="15">
      <c r="A22" s="697">
        <v>8</v>
      </c>
      <c r="B22" s="1145"/>
      <c r="C22" s="1587"/>
      <c r="D22" s="1587"/>
      <c r="E22" s="1587">
        <v>357</v>
      </c>
      <c r="F22" s="1619"/>
      <c r="G22" s="1587"/>
      <c r="H22" s="1620"/>
      <c r="I22" s="1620"/>
      <c r="J22" s="1616"/>
      <c r="K22" s="1615"/>
      <c r="L22" s="1620"/>
      <c r="M22" s="1603">
        <v>203</v>
      </c>
      <c r="N22" s="1590"/>
      <c r="O22" s="1146"/>
      <c r="P22" s="1146"/>
      <c r="Q22" s="1146"/>
    </row>
    <row r="23" spans="1:17" s="694" customFormat="1" ht="15">
      <c r="A23" s="697">
        <v>9</v>
      </c>
      <c r="B23" s="1145"/>
      <c r="C23" s="1587"/>
      <c r="D23" s="1587"/>
      <c r="E23" s="1587">
        <v>435</v>
      </c>
      <c r="F23" s="1619"/>
      <c r="G23" s="1587"/>
      <c r="H23" s="1620"/>
      <c r="I23" s="1620"/>
      <c r="J23" s="1616"/>
      <c r="K23" s="1615"/>
      <c r="L23" s="1620"/>
      <c r="M23" s="1603">
        <v>218</v>
      </c>
      <c r="N23" s="1590"/>
      <c r="O23" s="1146"/>
      <c r="P23" s="1146"/>
      <c r="Q23" s="1146"/>
    </row>
    <row r="24" spans="1:17" s="694" customFormat="1" ht="15">
      <c r="A24" s="697">
        <v>10</v>
      </c>
      <c r="B24" s="1145"/>
      <c r="C24" s="1587"/>
      <c r="D24" s="1587"/>
      <c r="E24" s="1587">
        <v>559</v>
      </c>
      <c r="F24" s="1619"/>
      <c r="G24" s="1587"/>
      <c r="H24" s="1620"/>
      <c r="I24" s="1620"/>
      <c r="J24" s="1616"/>
      <c r="K24" s="1615"/>
      <c r="L24" s="1620"/>
      <c r="M24" s="1603">
        <v>322</v>
      </c>
      <c r="N24" s="1590"/>
      <c r="O24" s="1146"/>
      <c r="P24" s="1146"/>
      <c r="Q24" s="1146"/>
    </row>
    <row r="25" spans="1:17" s="694" customFormat="1" ht="15">
      <c r="A25" s="697">
        <v>11</v>
      </c>
      <c r="B25" s="1145"/>
      <c r="C25" s="1587"/>
      <c r="D25" s="1587"/>
      <c r="E25" s="1587">
        <v>530</v>
      </c>
      <c r="F25" s="1619"/>
      <c r="G25" s="1587"/>
      <c r="H25" s="1620"/>
      <c r="I25" s="1620"/>
      <c r="J25" s="1616"/>
      <c r="K25" s="1615"/>
      <c r="L25" s="1620"/>
      <c r="M25" s="1603">
        <v>351</v>
      </c>
      <c r="N25" s="1590"/>
      <c r="O25" s="1146"/>
      <c r="P25" s="1146"/>
      <c r="Q25" s="1146"/>
    </row>
    <row r="26" spans="1:17" s="694" customFormat="1" ht="15">
      <c r="A26" s="697">
        <v>12</v>
      </c>
      <c r="B26" s="1145"/>
      <c r="C26" s="1587"/>
      <c r="D26" s="1587"/>
      <c r="E26" s="1587">
        <v>565</v>
      </c>
      <c r="F26" s="1619"/>
      <c r="G26" s="1587"/>
      <c r="H26" s="1620"/>
      <c r="I26" s="1620"/>
      <c r="J26" s="1616"/>
      <c r="K26" s="1615"/>
      <c r="L26" s="1620"/>
      <c r="M26" s="1603">
        <v>368</v>
      </c>
      <c r="N26" s="1590"/>
      <c r="O26" s="1146"/>
      <c r="P26" s="1146"/>
      <c r="Q26" s="1146"/>
    </row>
    <row r="27" spans="1:17" s="694" customFormat="1" ht="15">
      <c r="A27" s="697">
        <v>13</v>
      </c>
      <c r="B27" s="1145"/>
      <c r="C27" s="1587"/>
      <c r="D27" s="1587"/>
      <c r="E27" s="1587">
        <v>486</v>
      </c>
      <c r="F27" s="1619"/>
      <c r="G27" s="1587"/>
      <c r="H27" s="1620"/>
      <c r="I27" s="1620"/>
      <c r="J27" s="1616"/>
      <c r="K27" s="1615"/>
      <c r="L27" s="1620"/>
      <c r="M27" s="1603">
        <v>316</v>
      </c>
      <c r="N27" s="1590"/>
      <c r="O27" s="1146"/>
      <c r="P27" s="1146"/>
      <c r="Q27" s="1146"/>
    </row>
    <row r="28" spans="1:17" s="694" customFormat="1" ht="15">
      <c r="A28" s="697">
        <v>14</v>
      </c>
      <c r="B28" s="1145"/>
      <c r="C28" s="1587"/>
      <c r="D28" s="1587"/>
      <c r="E28" s="1587">
        <v>552</v>
      </c>
      <c r="F28" s="1619"/>
      <c r="G28" s="1587"/>
      <c r="H28" s="1620"/>
      <c r="I28" s="1620"/>
      <c r="J28" s="1616"/>
      <c r="K28" s="1615"/>
      <c r="L28" s="1620"/>
      <c r="M28" s="1603">
        <v>320</v>
      </c>
      <c r="N28" s="1590"/>
      <c r="O28" s="1146"/>
      <c r="P28" s="1146"/>
      <c r="Q28" s="1146"/>
    </row>
    <row r="29" spans="1:17" s="694" customFormat="1" ht="15">
      <c r="A29" s="697">
        <v>15</v>
      </c>
      <c r="B29" s="1145"/>
      <c r="C29" s="1587"/>
      <c r="D29" s="1587"/>
      <c r="E29" s="1587">
        <v>568</v>
      </c>
      <c r="F29" s="1619"/>
      <c r="G29" s="1587"/>
      <c r="H29" s="1620"/>
      <c r="I29" s="1620"/>
      <c r="J29" s="1616"/>
      <c r="K29" s="1615"/>
      <c r="L29" s="1620"/>
      <c r="M29" s="1603">
        <v>369</v>
      </c>
      <c r="N29" s="1590"/>
      <c r="O29" s="1146"/>
      <c r="P29" s="1146"/>
      <c r="Q29" s="1146"/>
    </row>
    <row r="30" spans="1:17" s="694" customFormat="1" ht="15">
      <c r="A30" s="697">
        <v>16</v>
      </c>
      <c r="B30" s="1145"/>
      <c r="C30" s="1587"/>
      <c r="D30" s="1587"/>
      <c r="E30" s="1587">
        <v>561</v>
      </c>
      <c r="F30" s="1619"/>
      <c r="G30" s="1587"/>
      <c r="H30" s="1620"/>
      <c r="I30" s="1620"/>
      <c r="J30" s="1616"/>
      <c r="K30" s="1615"/>
      <c r="L30" s="1620"/>
      <c r="M30" s="1603">
        <v>362</v>
      </c>
      <c r="N30" s="1590"/>
      <c r="O30" s="1146"/>
      <c r="P30" s="1146"/>
      <c r="Q30" s="1146"/>
    </row>
    <row r="31" spans="1:17" s="698" customFormat="1" ht="15">
      <c r="A31" s="697">
        <v>17</v>
      </c>
      <c r="B31" s="1145"/>
      <c r="C31" s="1587"/>
      <c r="D31" s="1587"/>
      <c r="E31" s="1587">
        <v>572</v>
      </c>
      <c r="F31" s="1619"/>
      <c r="G31" s="1587"/>
      <c r="H31" s="1620"/>
      <c r="I31" s="1620"/>
      <c r="J31" s="1616"/>
      <c r="K31" s="1615"/>
      <c r="L31" s="1620"/>
      <c r="M31" s="1603">
        <v>394</v>
      </c>
      <c r="N31" s="1590"/>
      <c r="O31" s="1146"/>
      <c r="P31" s="1146"/>
      <c r="Q31" s="1146"/>
    </row>
    <row r="32" spans="1:17" s="698" customFormat="1" ht="15">
      <c r="A32" s="697">
        <v>18</v>
      </c>
      <c r="B32" s="1145"/>
      <c r="C32" s="1587"/>
      <c r="D32" s="1587"/>
      <c r="E32" s="1587">
        <v>470</v>
      </c>
      <c r="F32" s="1619"/>
      <c r="G32" s="1587"/>
      <c r="H32" s="1620"/>
      <c r="I32" s="1620"/>
      <c r="J32" s="1616"/>
      <c r="K32" s="1615"/>
      <c r="L32" s="1620"/>
      <c r="M32" s="1603">
        <v>308</v>
      </c>
      <c r="N32" s="1590"/>
      <c r="O32" s="1146"/>
      <c r="P32" s="1146"/>
      <c r="Q32" s="1146"/>
    </row>
    <row r="33" spans="1:33" s="698" customFormat="1" ht="15">
      <c r="A33" s="697">
        <v>19</v>
      </c>
      <c r="B33" s="1145"/>
      <c r="C33" s="1587"/>
      <c r="D33" s="1587"/>
      <c r="E33" s="1587">
        <v>362</v>
      </c>
      <c r="F33" s="1619"/>
      <c r="G33" s="1587"/>
      <c r="H33" s="1620"/>
      <c r="I33" s="1620"/>
      <c r="J33" s="1616"/>
      <c r="K33" s="1615"/>
      <c r="L33" s="1620"/>
      <c r="M33" s="1603">
        <v>215</v>
      </c>
      <c r="N33" s="1590"/>
      <c r="O33" s="1146"/>
      <c r="P33" s="1146"/>
      <c r="Q33" s="1146"/>
    </row>
    <row r="34" spans="1:33" s="698" customFormat="1" ht="15">
      <c r="A34" s="697">
        <v>20</v>
      </c>
      <c r="B34" s="1145"/>
      <c r="C34" s="1587"/>
      <c r="D34" s="1587"/>
      <c r="E34" s="1587">
        <v>353</v>
      </c>
      <c r="F34" s="1619"/>
      <c r="G34" s="1587"/>
      <c r="H34" s="1620"/>
      <c r="I34" s="1620"/>
      <c r="J34" s="1616"/>
      <c r="K34" s="1615"/>
      <c r="L34" s="1620"/>
      <c r="M34" s="1603">
        <v>219</v>
      </c>
      <c r="N34" s="1590"/>
      <c r="O34" s="1146"/>
      <c r="P34" s="1146"/>
      <c r="Q34" s="1146"/>
    </row>
    <row r="35" spans="1:33" s="698" customFormat="1" ht="15">
      <c r="A35" s="697">
        <v>21</v>
      </c>
      <c r="B35" s="1145"/>
      <c r="C35" s="1587"/>
      <c r="D35" s="1587"/>
      <c r="E35" s="1587">
        <v>358</v>
      </c>
      <c r="F35" s="1619"/>
      <c r="G35" s="1587"/>
      <c r="H35" s="1620"/>
      <c r="I35" s="1620"/>
      <c r="J35" s="1616"/>
      <c r="K35" s="1615"/>
      <c r="L35" s="1620"/>
      <c r="M35" s="1603">
        <v>208</v>
      </c>
      <c r="N35" s="1590"/>
      <c r="O35" s="1146"/>
      <c r="P35" s="1146"/>
      <c r="Q35" s="1146"/>
    </row>
    <row r="36" spans="1:33" s="698" customFormat="1" ht="15">
      <c r="A36" s="697">
        <v>22</v>
      </c>
      <c r="B36" s="1145"/>
      <c r="C36" s="1587"/>
      <c r="D36" s="1587"/>
      <c r="E36" s="1587">
        <v>364</v>
      </c>
      <c r="F36" s="1619"/>
      <c r="G36" s="1587"/>
      <c r="H36" s="1620"/>
      <c r="I36" s="1620"/>
      <c r="J36" s="1616"/>
      <c r="K36" s="1615"/>
      <c r="L36" s="1620"/>
      <c r="M36" s="1603">
        <v>210</v>
      </c>
      <c r="N36" s="1590"/>
      <c r="O36" s="1146"/>
      <c r="P36" s="1146"/>
      <c r="Q36" s="1146"/>
    </row>
    <row r="37" spans="1:33" s="698" customFormat="1" ht="15">
      <c r="A37" s="697">
        <v>23</v>
      </c>
      <c r="B37" s="1145"/>
      <c r="C37" s="1587"/>
      <c r="D37" s="1587"/>
      <c r="E37" s="1603">
        <v>226</v>
      </c>
      <c r="F37" s="1619"/>
      <c r="G37" s="1620"/>
      <c r="H37" s="1620"/>
      <c r="I37" s="1620"/>
      <c r="J37" s="1616"/>
      <c r="K37" s="1615"/>
      <c r="L37" s="1620"/>
      <c r="M37" s="1603">
        <v>138</v>
      </c>
      <c r="N37" s="1590"/>
      <c r="O37" s="1146"/>
      <c r="P37" s="1146"/>
      <c r="Q37" s="1146"/>
    </row>
    <row r="38" spans="1:33" s="698" customFormat="1" ht="15">
      <c r="A38" s="697">
        <v>24</v>
      </c>
      <c r="B38" s="1145"/>
      <c r="C38" s="1587"/>
      <c r="D38" s="1587"/>
      <c r="E38" s="1603"/>
      <c r="F38" s="1619"/>
      <c r="G38" s="1620"/>
      <c r="H38" s="1620"/>
      <c r="I38" s="1620"/>
      <c r="J38" s="1616"/>
      <c r="K38" s="1615"/>
      <c r="L38" s="1620"/>
      <c r="M38" s="1603"/>
      <c r="N38" s="1590"/>
      <c r="O38" s="1146"/>
      <c r="P38" s="1146"/>
      <c r="Q38" s="1146"/>
    </row>
    <row r="39" spans="1:33" s="698" customFormat="1">
      <c r="A39" s="697" t="s">
        <v>19</v>
      </c>
      <c r="B39" s="1225"/>
      <c r="C39" s="1589"/>
      <c r="D39" s="1589"/>
      <c r="E39" s="1621">
        <f>SUM(E15:E38)</f>
        <v>9251</v>
      </c>
      <c r="F39" s="1622"/>
      <c r="G39" s="1622"/>
      <c r="H39" s="1622"/>
      <c r="I39" s="1621"/>
      <c r="J39" s="1622"/>
      <c r="K39" s="1622"/>
      <c r="L39" s="1622"/>
      <c r="M39" s="1621">
        <f>SUM(M15:M38)</f>
        <v>5946</v>
      </c>
      <c r="N39" s="1589"/>
      <c r="O39" s="1225"/>
      <c r="P39" s="1225"/>
      <c r="Q39" s="1226"/>
    </row>
    <row r="40" spans="1:33" s="687" customFormat="1" ht="12.75" customHeight="1">
      <c r="A40" s="687" t="s">
        <v>20</v>
      </c>
      <c r="R40" s="1046"/>
      <c r="S40" s="1046"/>
      <c r="T40" s="1046"/>
      <c r="U40" s="1046"/>
      <c r="V40" s="1046"/>
      <c r="W40" s="1046"/>
      <c r="X40" s="1046"/>
      <c r="Y40" s="1046"/>
      <c r="Z40" s="1046"/>
      <c r="AA40" s="1046"/>
      <c r="AB40" s="1046"/>
      <c r="AC40" s="1046"/>
      <c r="AD40" s="1046"/>
      <c r="AE40" s="1046"/>
      <c r="AF40" s="1046"/>
      <c r="AG40" s="1046"/>
    </row>
    <row r="41" spans="1:33" s="687" customFormat="1" ht="12.75" customHeight="1">
      <c r="A41" s="687" t="s">
        <v>21</v>
      </c>
      <c r="R41" s="1046"/>
      <c r="S41" s="1046"/>
      <c r="T41" s="1046"/>
      <c r="U41" s="1046"/>
      <c r="V41" s="1046"/>
      <c r="W41" s="1046"/>
      <c r="X41" s="1046"/>
      <c r="Y41" s="1046"/>
      <c r="Z41" s="1046"/>
      <c r="AA41" s="1046"/>
      <c r="AB41" s="1046"/>
      <c r="AC41" s="1046"/>
      <c r="AD41" s="1046"/>
      <c r="AE41" s="1046"/>
      <c r="AF41" s="1046"/>
      <c r="AG41" s="1046"/>
    </row>
    <row r="42" spans="1:33">
      <c r="A42" s="687" t="s">
        <v>651</v>
      </c>
      <c r="K42" s="687"/>
      <c r="L42" s="687"/>
      <c r="M42" s="687"/>
      <c r="N42" s="687"/>
      <c r="O42" s="687"/>
      <c r="P42" s="687"/>
      <c r="Q42" s="687"/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</row>
    <row r="43" spans="1:33">
      <c r="A43" s="687" t="s">
        <v>23</v>
      </c>
      <c r="R43" s="1047"/>
      <c r="S43" s="1047"/>
      <c r="T43" s="1047"/>
      <c r="U43" s="1047"/>
      <c r="V43" s="1047"/>
      <c r="W43" s="1047"/>
      <c r="X43" s="1047"/>
      <c r="Y43" s="1047"/>
      <c r="Z43" s="1047"/>
      <c r="AA43" s="1047"/>
      <c r="AB43" s="1047"/>
      <c r="AC43" s="1047"/>
      <c r="AD43" s="1047"/>
      <c r="AE43" s="1047"/>
      <c r="AF43" s="1047"/>
      <c r="AG43" s="1047"/>
    </row>
    <row r="44" spans="1:33">
      <c r="R44" s="1047"/>
      <c r="S44" s="1047"/>
      <c r="T44" s="1047"/>
      <c r="U44" s="1047"/>
      <c r="V44" s="1047"/>
      <c r="W44" s="1047"/>
      <c r="X44" s="1047"/>
      <c r="Y44" s="1047"/>
      <c r="Z44" s="1047"/>
      <c r="AA44" s="1047"/>
      <c r="AB44" s="1047"/>
      <c r="AC44" s="1047"/>
      <c r="AD44" s="1047"/>
      <c r="AE44" s="1047"/>
      <c r="AF44" s="1047"/>
      <c r="AG44" s="104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>
      <c r="B1" s="2160" t="s">
        <v>484</v>
      </c>
      <c r="C1" s="2142"/>
      <c r="D1" s="2142"/>
      <c r="E1" s="2142"/>
      <c r="F1" s="2142"/>
      <c r="J1" s="801" t="s">
        <v>176</v>
      </c>
      <c r="N1" s="2154" t="s">
        <v>27</v>
      </c>
      <c r="O1" s="2154"/>
      <c r="P1" s="2154"/>
      <c r="Q1" s="215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044"/>
    </row>
    <row r="2" spans="1:33" s="28" customFormat="1" ht="10.5" customHeight="1">
      <c r="B2" s="2155" t="s">
        <v>1</v>
      </c>
      <c r="C2" s="2128"/>
      <c r="D2" s="2128"/>
      <c r="E2" s="2128"/>
      <c r="F2" s="2128"/>
      <c r="I2" s="28" t="s">
        <v>28</v>
      </c>
      <c r="N2" s="2155" t="s">
        <v>2</v>
      </c>
      <c r="O2" s="2156"/>
      <c r="P2" s="2156"/>
      <c r="Q2" s="2156"/>
      <c r="R2" s="1044"/>
      <c r="S2" s="1044"/>
      <c r="T2" s="1044"/>
      <c r="U2" s="1044"/>
      <c r="V2" s="1044"/>
      <c r="W2" s="1044"/>
      <c r="X2" s="1044"/>
      <c r="Y2" s="1044"/>
      <c r="Z2" s="1044"/>
      <c r="AA2" s="1044"/>
      <c r="AB2" s="1044"/>
      <c r="AC2" s="1044"/>
      <c r="AD2" s="1044"/>
      <c r="AE2" s="1044"/>
      <c r="AF2" s="1044"/>
      <c r="AG2" s="1044"/>
    </row>
    <row r="3" spans="1:33" s="28" customFormat="1" ht="13.5" customHeight="1">
      <c r="N3" s="28" t="s">
        <v>3</v>
      </c>
      <c r="R3" s="1044"/>
      <c r="S3" s="1044"/>
      <c r="T3" s="1044"/>
      <c r="U3" s="1044"/>
      <c r="V3" s="1044"/>
      <c r="W3" s="1044"/>
      <c r="X3" s="1044"/>
      <c r="Y3" s="1044"/>
      <c r="Z3" s="1044"/>
      <c r="AA3" s="1044"/>
      <c r="AB3" s="1044"/>
      <c r="AC3" s="1044"/>
      <c r="AD3" s="1044"/>
      <c r="AE3" s="1044"/>
      <c r="AF3" s="1044"/>
      <c r="AG3" s="1044"/>
    </row>
    <row r="4" spans="1:33" s="28" customFormat="1" ht="15" customHeight="1">
      <c r="B4" s="2159" t="s">
        <v>4</v>
      </c>
      <c r="C4" s="2142"/>
      <c r="D4" s="30"/>
      <c r="E4" s="1044"/>
      <c r="F4" s="1044"/>
      <c r="G4" s="1044"/>
      <c r="H4" s="1044"/>
      <c r="I4" s="869" t="s">
        <v>5</v>
      </c>
      <c r="J4" s="29"/>
      <c r="K4" s="29"/>
      <c r="L4" s="29"/>
      <c r="O4" s="31" t="s">
        <v>178</v>
      </c>
      <c r="R4" s="1044"/>
      <c r="S4" s="1044"/>
      <c r="T4" s="1044"/>
      <c r="U4" s="1044"/>
      <c r="V4" s="1044"/>
      <c r="W4" s="1044"/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</row>
    <row r="5" spans="1:33" s="28" customFormat="1" ht="9.75" customHeight="1">
      <c r="B5" s="2150" t="s">
        <v>7</v>
      </c>
      <c r="C5" s="2140"/>
      <c r="D5" s="29"/>
      <c r="E5" s="29"/>
      <c r="R5" s="1044"/>
      <c r="S5" s="1044"/>
      <c r="T5" s="1044"/>
      <c r="U5" s="1044"/>
      <c r="V5" s="1044"/>
      <c r="W5" s="1044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</row>
    <row r="6" spans="1:33" s="28" customFormat="1" ht="12" customHeight="1">
      <c r="A6" s="215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44"/>
      <c r="S6" s="1044"/>
      <c r="T6" s="1044"/>
      <c r="U6" s="1044"/>
      <c r="V6" s="1044"/>
      <c r="W6" s="1044"/>
      <c r="X6" s="1044"/>
      <c r="Y6" s="1044"/>
      <c r="Z6" s="1044"/>
      <c r="AA6" s="1044"/>
      <c r="AB6" s="1044"/>
      <c r="AC6" s="1044"/>
      <c r="AD6" s="1044"/>
      <c r="AE6" s="1044"/>
      <c r="AF6" s="1044"/>
      <c r="AG6" s="1044"/>
    </row>
    <row r="7" spans="1:33" s="28" customFormat="1" ht="15.75">
      <c r="A7" s="215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</row>
    <row r="8" spans="1:33" s="28" customFormat="1" ht="9" customHeight="1">
      <c r="A8" s="1309">
        <v>1630</v>
      </c>
      <c r="B8" s="1309">
        <v>1628</v>
      </c>
      <c r="R8" s="1044"/>
      <c r="S8" s="1044"/>
      <c r="T8" s="1044"/>
      <c r="U8" s="1044"/>
      <c r="V8" s="1044"/>
      <c r="W8" s="1044"/>
      <c r="X8" s="1044"/>
      <c r="Y8" s="1044"/>
      <c r="Z8" s="1044"/>
      <c r="AA8" s="1044"/>
      <c r="AB8" s="1044"/>
      <c r="AC8" s="1044"/>
      <c r="AD8" s="1044"/>
      <c r="AE8" s="1044"/>
      <c r="AF8" s="1044"/>
      <c r="AG8" s="1044"/>
    </row>
    <row r="9" spans="1:33" s="28" customFormat="1">
      <c r="A9" s="2144" t="s">
        <v>9</v>
      </c>
      <c r="B9" s="2151" t="s">
        <v>10</v>
      </c>
      <c r="C9" s="2152"/>
      <c r="D9" s="2152"/>
      <c r="E9" s="2152"/>
      <c r="F9" s="2152"/>
      <c r="G9" s="2152"/>
      <c r="H9" s="2152"/>
      <c r="I9" s="2153"/>
      <c r="J9" s="2151" t="s">
        <v>11</v>
      </c>
      <c r="K9" s="2152"/>
      <c r="L9" s="2152"/>
      <c r="M9" s="2152"/>
      <c r="N9" s="2152"/>
      <c r="O9" s="2152"/>
      <c r="P9" s="2152"/>
      <c r="Q9" s="2153"/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</row>
    <row r="10" spans="1:33" s="28" customFormat="1">
      <c r="A10" s="2145"/>
      <c r="B10" s="2147" t="s">
        <v>29</v>
      </c>
      <c r="C10" s="2148"/>
      <c r="D10" s="2148"/>
      <c r="E10" s="2149"/>
      <c r="F10" s="2147" t="s">
        <v>30</v>
      </c>
      <c r="G10" s="2135"/>
      <c r="H10" s="2135"/>
      <c r="I10" s="2136"/>
      <c r="J10" s="2147" t="s">
        <v>29</v>
      </c>
      <c r="K10" s="2148"/>
      <c r="L10" s="2148"/>
      <c r="M10" s="2149"/>
      <c r="N10" s="2147" t="s">
        <v>30</v>
      </c>
      <c r="O10" s="2148"/>
      <c r="P10" s="2148"/>
      <c r="Q10" s="2149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</row>
    <row r="11" spans="1:33" s="28" customFormat="1">
      <c r="A11" s="2145"/>
      <c r="B11" s="2147" t="s">
        <v>14</v>
      </c>
      <c r="C11" s="2148"/>
      <c r="E11" s="33">
        <v>3600</v>
      </c>
      <c r="F11" s="2147" t="s">
        <v>14</v>
      </c>
      <c r="G11" s="2148"/>
      <c r="H11" s="32"/>
      <c r="I11" s="33">
        <v>2400</v>
      </c>
      <c r="J11" s="2147" t="s">
        <v>14</v>
      </c>
      <c r="K11" s="2148"/>
      <c r="L11" s="32"/>
      <c r="M11" s="33">
        <f>E11</f>
        <v>3600</v>
      </c>
      <c r="N11" s="2147" t="s">
        <v>14</v>
      </c>
      <c r="O11" s="2148"/>
      <c r="P11" s="32"/>
      <c r="Q11" s="33">
        <f>I11</f>
        <v>2400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</row>
    <row r="12" spans="1:33" s="35" customFormat="1" ht="35.25" customHeight="1">
      <c r="A12" s="2146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>
      <c r="A14" s="38">
        <v>0</v>
      </c>
      <c r="B14" s="1145"/>
      <c r="C14" s="1588"/>
      <c r="D14" s="1588"/>
      <c r="E14" s="1588"/>
      <c r="F14" s="1586"/>
      <c r="G14" s="1588"/>
      <c r="H14" s="1588"/>
      <c r="I14" s="1588"/>
      <c r="J14" s="1591"/>
      <c r="K14" s="1588"/>
      <c r="L14" s="1588"/>
      <c r="M14" s="1588"/>
      <c r="N14" s="1586"/>
      <c r="O14" s="1588"/>
      <c r="P14" s="1588"/>
      <c r="Q14" s="1588"/>
    </row>
    <row r="15" spans="1:33" s="1528" customFormat="1" ht="15">
      <c r="A15" s="1527">
        <v>1</v>
      </c>
      <c r="B15" s="1145"/>
      <c r="C15" s="1588"/>
      <c r="D15" s="1588"/>
      <c r="E15" s="1588">
        <v>85</v>
      </c>
      <c r="F15" s="1606"/>
      <c r="G15" s="1588"/>
      <c r="H15" s="1615"/>
      <c r="I15" s="1603">
        <v>142</v>
      </c>
      <c r="J15" s="1616"/>
      <c r="K15" s="1615"/>
      <c r="L15" s="1615"/>
      <c r="M15" s="1603">
        <v>28</v>
      </c>
      <c r="N15" s="1606"/>
      <c r="O15" s="1615"/>
      <c r="P15" s="1615"/>
      <c r="Q15" s="1603">
        <v>73</v>
      </c>
    </row>
    <row r="16" spans="1:33" s="35" customFormat="1" ht="15">
      <c r="A16" s="38">
        <v>2</v>
      </c>
      <c r="B16" s="1145"/>
      <c r="C16" s="1588"/>
      <c r="D16" s="1588"/>
      <c r="E16" s="1588">
        <v>78</v>
      </c>
      <c r="F16" s="1606"/>
      <c r="G16" s="1588"/>
      <c r="H16" s="1615"/>
      <c r="I16" s="1603">
        <v>127</v>
      </c>
      <c r="J16" s="1616"/>
      <c r="K16" s="1615"/>
      <c r="L16" s="1615"/>
      <c r="M16" s="1603">
        <v>27</v>
      </c>
      <c r="N16" s="1606"/>
      <c r="O16" s="1615"/>
      <c r="P16" s="1615"/>
      <c r="Q16" s="1603">
        <v>69</v>
      </c>
    </row>
    <row r="17" spans="1:17" s="35" customFormat="1" ht="15">
      <c r="A17" s="38">
        <v>3</v>
      </c>
      <c r="B17" s="1145"/>
      <c r="C17" s="1588"/>
      <c r="D17" s="1588"/>
      <c r="E17" s="1588">
        <v>81</v>
      </c>
      <c r="F17" s="1606"/>
      <c r="G17" s="1588"/>
      <c r="H17" s="1615"/>
      <c r="I17" s="1603">
        <v>121</v>
      </c>
      <c r="J17" s="1616"/>
      <c r="K17" s="1615"/>
      <c r="L17" s="1615"/>
      <c r="M17" s="1603">
        <v>28</v>
      </c>
      <c r="N17" s="1606"/>
      <c r="O17" s="1615"/>
      <c r="P17" s="1615"/>
      <c r="Q17" s="1603">
        <v>64</v>
      </c>
    </row>
    <row r="18" spans="1:17" s="35" customFormat="1" ht="15">
      <c r="A18" s="38">
        <v>4</v>
      </c>
      <c r="B18" s="1145"/>
      <c r="C18" s="1588"/>
      <c r="D18" s="1588"/>
      <c r="E18" s="1588">
        <v>73</v>
      </c>
      <c r="F18" s="1606"/>
      <c r="G18" s="1588"/>
      <c r="H18" s="1615"/>
      <c r="I18" s="1603">
        <v>117</v>
      </c>
      <c r="J18" s="1616"/>
      <c r="K18" s="1615"/>
      <c r="L18" s="1615"/>
      <c r="M18" s="1603">
        <v>21</v>
      </c>
      <c r="N18" s="1606"/>
      <c r="O18" s="1615"/>
      <c r="P18" s="1615"/>
      <c r="Q18" s="1603">
        <v>58</v>
      </c>
    </row>
    <row r="19" spans="1:17" s="35" customFormat="1" ht="15">
      <c r="A19" s="38">
        <v>5</v>
      </c>
      <c r="B19" s="1145"/>
      <c r="C19" s="1588"/>
      <c r="D19" s="1588"/>
      <c r="E19" s="1588">
        <v>72</v>
      </c>
      <c r="F19" s="1606"/>
      <c r="G19" s="1588"/>
      <c r="H19" s="1615"/>
      <c r="I19" s="1603">
        <v>126</v>
      </c>
      <c r="J19" s="1616"/>
      <c r="K19" s="1615"/>
      <c r="L19" s="1615"/>
      <c r="M19" s="1603">
        <v>22</v>
      </c>
      <c r="N19" s="1606"/>
      <c r="O19" s="1615"/>
      <c r="P19" s="1615"/>
      <c r="Q19" s="1603">
        <v>60</v>
      </c>
    </row>
    <row r="20" spans="1:17" s="35" customFormat="1" ht="15">
      <c r="A20" s="38">
        <v>6</v>
      </c>
      <c r="B20" s="1145"/>
      <c r="C20" s="1588"/>
      <c r="D20" s="1588"/>
      <c r="E20" s="1588">
        <v>72</v>
      </c>
      <c r="F20" s="1606"/>
      <c r="G20" s="1588"/>
      <c r="H20" s="1615"/>
      <c r="I20" s="1603">
        <v>133</v>
      </c>
      <c r="J20" s="1616"/>
      <c r="K20" s="1615"/>
      <c r="L20" s="1615"/>
      <c r="M20" s="1603">
        <v>27</v>
      </c>
      <c r="N20" s="1606"/>
      <c r="O20" s="1615"/>
      <c r="P20" s="1615"/>
      <c r="Q20" s="1603">
        <v>63</v>
      </c>
    </row>
    <row r="21" spans="1:17" s="35" customFormat="1" ht="15">
      <c r="A21" s="38">
        <v>7</v>
      </c>
      <c r="B21" s="1145"/>
      <c r="C21" s="1588"/>
      <c r="D21" s="1588"/>
      <c r="E21" s="1588">
        <v>84</v>
      </c>
      <c r="F21" s="1606"/>
      <c r="G21" s="1588"/>
      <c r="H21" s="1615"/>
      <c r="I21" s="1603">
        <v>157</v>
      </c>
      <c r="J21" s="1616"/>
      <c r="K21" s="1615"/>
      <c r="L21" s="1615"/>
      <c r="M21" s="1603">
        <v>29</v>
      </c>
      <c r="N21" s="1606"/>
      <c r="O21" s="1615"/>
      <c r="P21" s="1615"/>
      <c r="Q21" s="1603">
        <v>65</v>
      </c>
    </row>
    <row r="22" spans="1:17" s="35" customFormat="1" ht="15">
      <c r="A22" s="38">
        <v>8</v>
      </c>
      <c r="B22" s="1145"/>
      <c r="C22" s="1588"/>
      <c r="D22" s="1588"/>
      <c r="E22" s="1588">
        <v>87</v>
      </c>
      <c r="F22" s="1606"/>
      <c r="G22" s="1588"/>
      <c r="H22" s="1615"/>
      <c r="I22" s="1603">
        <v>170</v>
      </c>
      <c r="J22" s="1616"/>
      <c r="K22" s="1615"/>
      <c r="L22" s="1615"/>
      <c r="M22" s="1603">
        <v>24</v>
      </c>
      <c r="N22" s="1606"/>
      <c r="O22" s="1615"/>
      <c r="P22" s="1615"/>
      <c r="Q22" s="1603">
        <v>71</v>
      </c>
    </row>
    <row r="23" spans="1:17" s="35" customFormat="1" ht="15">
      <c r="A23" s="38">
        <v>9</v>
      </c>
      <c r="B23" s="1145"/>
      <c r="C23" s="1588"/>
      <c r="D23" s="1588"/>
      <c r="E23" s="1588">
        <v>179</v>
      </c>
      <c r="F23" s="1606"/>
      <c r="G23" s="1588"/>
      <c r="H23" s="1615"/>
      <c r="I23" s="1603">
        <v>187</v>
      </c>
      <c r="J23" s="1616"/>
      <c r="K23" s="1615"/>
      <c r="L23" s="1615"/>
      <c r="M23" s="1603">
        <v>122</v>
      </c>
      <c r="N23" s="1606"/>
      <c r="O23" s="1615"/>
      <c r="P23" s="1615"/>
      <c r="Q23" s="1603">
        <v>73</v>
      </c>
    </row>
    <row r="24" spans="1:17" s="35" customFormat="1" ht="15">
      <c r="A24" s="38">
        <v>10</v>
      </c>
      <c r="B24" s="1145"/>
      <c r="C24" s="1588"/>
      <c r="D24" s="1588"/>
      <c r="E24" s="1588">
        <v>274</v>
      </c>
      <c r="F24" s="1606"/>
      <c r="G24" s="1588"/>
      <c r="H24" s="1615"/>
      <c r="I24" s="1603">
        <v>179</v>
      </c>
      <c r="J24" s="1616"/>
      <c r="K24" s="1615"/>
      <c r="L24" s="1615"/>
      <c r="M24" s="1603">
        <v>251</v>
      </c>
      <c r="N24" s="1606"/>
      <c r="O24" s="1615"/>
      <c r="P24" s="1615"/>
      <c r="Q24" s="1603">
        <v>77</v>
      </c>
    </row>
    <row r="25" spans="1:17" s="35" customFormat="1" ht="15">
      <c r="A25" s="38">
        <v>11</v>
      </c>
      <c r="B25" s="1145"/>
      <c r="C25" s="1588"/>
      <c r="D25" s="1588"/>
      <c r="E25" s="1588">
        <v>178</v>
      </c>
      <c r="F25" s="1606"/>
      <c r="G25" s="1588"/>
      <c r="H25" s="1615"/>
      <c r="I25" s="1603">
        <v>177</v>
      </c>
      <c r="J25" s="1616"/>
      <c r="K25" s="1615"/>
      <c r="L25" s="1615"/>
      <c r="M25" s="1603">
        <v>153</v>
      </c>
      <c r="N25" s="1606"/>
      <c r="O25" s="1615"/>
      <c r="P25" s="1615"/>
      <c r="Q25" s="1603">
        <v>81</v>
      </c>
    </row>
    <row r="26" spans="1:17" s="35" customFormat="1" ht="15">
      <c r="A26" s="38">
        <v>12</v>
      </c>
      <c r="B26" s="1145"/>
      <c r="C26" s="1588"/>
      <c r="D26" s="1588"/>
      <c r="E26" s="1588">
        <v>223</v>
      </c>
      <c r="F26" s="1606"/>
      <c r="G26" s="1588"/>
      <c r="H26" s="1615"/>
      <c r="I26" s="1603">
        <v>179</v>
      </c>
      <c r="J26" s="1616"/>
      <c r="K26" s="1615"/>
      <c r="L26" s="1615"/>
      <c r="M26" s="1603">
        <v>212</v>
      </c>
      <c r="N26" s="1606"/>
      <c r="O26" s="1615"/>
      <c r="P26" s="1615"/>
      <c r="Q26" s="1603">
        <v>81</v>
      </c>
    </row>
    <row r="27" spans="1:17" s="35" customFormat="1" ht="15">
      <c r="A27" s="38">
        <v>13</v>
      </c>
      <c r="B27" s="1145"/>
      <c r="C27" s="1588"/>
      <c r="D27" s="1588"/>
      <c r="E27" s="1588">
        <v>167</v>
      </c>
      <c r="F27" s="1606"/>
      <c r="G27" s="1588"/>
      <c r="H27" s="1615"/>
      <c r="I27" s="1603">
        <v>166</v>
      </c>
      <c r="J27" s="1616"/>
      <c r="K27" s="1615"/>
      <c r="L27" s="1615"/>
      <c r="M27" s="1603">
        <v>117</v>
      </c>
      <c r="N27" s="1606"/>
      <c r="O27" s="1615"/>
      <c r="P27" s="1615"/>
      <c r="Q27" s="1603">
        <v>79</v>
      </c>
    </row>
    <row r="28" spans="1:17" s="35" customFormat="1" ht="15">
      <c r="A28" s="38">
        <v>14</v>
      </c>
      <c r="B28" s="1145"/>
      <c r="C28" s="1588"/>
      <c r="D28" s="1588"/>
      <c r="E28" s="1588">
        <v>203</v>
      </c>
      <c r="F28" s="1606"/>
      <c r="G28" s="1588"/>
      <c r="H28" s="1615"/>
      <c r="I28" s="1603">
        <v>166</v>
      </c>
      <c r="J28" s="1616"/>
      <c r="K28" s="1615"/>
      <c r="L28" s="1615"/>
      <c r="M28" s="1603">
        <v>145</v>
      </c>
      <c r="N28" s="1606"/>
      <c r="O28" s="1615"/>
      <c r="P28" s="1615"/>
      <c r="Q28" s="1603">
        <v>75</v>
      </c>
    </row>
    <row r="29" spans="1:17" s="35" customFormat="1" ht="15">
      <c r="A29" s="38">
        <v>15</v>
      </c>
      <c r="B29" s="1145"/>
      <c r="C29" s="1588"/>
      <c r="D29" s="1588"/>
      <c r="E29" s="1588">
        <v>237</v>
      </c>
      <c r="F29" s="1606"/>
      <c r="G29" s="1588"/>
      <c r="H29" s="1615"/>
      <c r="I29" s="1603">
        <v>168</v>
      </c>
      <c r="J29" s="1616"/>
      <c r="K29" s="1615"/>
      <c r="L29" s="1615"/>
      <c r="M29" s="1603">
        <v>185</v>
      </c>
      <c r="N29" s="1606"/>
      <c r="O29" s="1615"/>
      <c r="P29" s="1615"/>
      <c r="Q29" s="1603">
        <v>76</v>
      </c>
    </row>
    <row r="30" spans="1:17" s="35" customFormat="1" ht="15">
      <c r="A30" s="38">
        <v>16</v>
      </c>
      <c r="B30" s="1145"/>
      <c r="C30" s="1588"/>
      <c r="D30" s="1588"/>
      <c r="E30" s="1588">
        <v>221</v>
      </c>
      <c r="F30" s="1606"/>
      <c r="G30" s="1588"/>
      <c r="H30" s="1615"/>
      <c r="I30" s="1603">
        <v>171</v>
      </c>
      <c r="J30" s="1616"/>
      <c r="K30" s="1615"/>
      <c r="L30" s="1615"/>
      <c r="M30" s="1603">
        <v>174</v>
      </c>
      <c r="N30" s="1606"/>
      <c r="O30" s="1615"/>
      <c r="P30" s="1615"/>
      <c r="Q30" s="1603">
        <v>80</v>
      </c>
    </row>
    <row r="31" spans="1:17" s="39" customFormat="1" ht="15">
      <c r="A31" s="38">
        <v>17</v>
      </c>
      <c r="B31" s="1145"/>
      <c r="C31" s="1588"/>
      <c r="D31" s="1588"/>
      <c r="E31" s="1588">
        <v>236</v>
      </c>
      <c r="F31" s="1606"/>
      <c r="G31" s="1588"/>
      <c r="H31" s="1615"/>
      <c r="I31" s="1603">
        <v>175</v>
      </c>
      <c r="J31" s="1616"/>
      <c r="K31" s="1615"/>
      <c r="L31" s="1615"/>
      <c r="M31" s="1603">
        <v>205</v>
      </c>
      <c r="N31" s="1606"/>
      <c r="O31" s="1615"/>
      <c r="P31" s="1615"/>
      <c r="Q31" s="1603">
        <v>76</v>
      </c>
    </row>
    <row r="32" spans="1:17" s="39" customFormat="1" ht="15">
      <c r="A32" s="38">
        <v>18</v>
      </c>
      <c r="B32" s="1145"/>
      <c r="C32" s="1588"/>
      <c r="D32" s="1588"/>
      <c r="E32" s="1588">
        <v>208</v>
      </c>
      <c r="F32" s="1606"/>
      <c r="G32" s="1588"/>
      <c r="H32" s="1615"/>
      <c r="I32" s="1603">
        <v>180</v>
      </c>
      <c r="J32" s="1616"/>
      <c r="K32" s="1615"/>
      <c r="L32" s="1615"/>
      <c r="M32" s="1603">
        <v>178</v>
      </c>
      <c r="N32" s="1606"/>
      <c r="O32" s="1615"/>
      <c r="P32" s="1615"/>
      <c r="Q32" s="1603">
        <v>72</v>
      </c>
    </row>
    <row r="33" spans="1:33" s="39" customFormat="1" ht="15">
      <c r="A33" s="38">
        <v>19</v>
      </c>
      <c r="B33" s="1145"/>
      <c r="C33" s="1588"/>
      <c r="D33" s="1588"/>
      <c r="E33" s="1588">
        <v>202</v>
      </c>
      <c r="F33" s="1606"/>
      <c r="G33" s="1588"/>
      <c r="H33" s="1615"/>
      <c r="I33" s="1603">
        <v>181</v>
      </c>
      <c r="J33" s="1616"/>
      <c r="K33" s="1615"/>
      <c r="L33" s="1615"/>
      <c r="M33" s="1603">
        <v>169</v>
      </c>
      <c r="N33" s="1606"/>
      <c r="O33" s="1615"/>
      <c r="P33" s="1615"/>
      <c r="Q33" s="1603">
        <v>67</v>
      </c>
    </row>
    <row r="34" spans="1:33" s="39" customFormat="1" ht="15">
      <c r="A34" s="38">
        <v>20</v>
      </c>
      <c r="B34" s="1145"/>
      <c r="C34" s="1588"/>
      <c r="D34" s="1588"/>
      <c r="E34" s="1588">
        <v>132</v>
      </c>
      <c r="F34" s="1606"/>
      <c r="G34" s="1588"/>
      <c r="H34" s="1615"/>
      <c r="I34" s="1603">
        <v>196</v>
      </c>
      <c r="J34" s="1616"/>
      <c r="K34" s="1615"/>
      <c r="L34" s="1615"/>
      <c r="M34" s="1603">
        <v>72</v>
      </c>
      <c r="N34" s="1606"/>
      <c r="O34" s="1615"/>
      <c r="P34" s="1615"/>
      <c r="Q34" s="1603">
        <v>69</v>
      </c>
    </row>
    <row r="35" spans="1:33" s="39" customFormat="1" ht="15">
      <c r="A35" s="38">
        <v>21</v>
      </c>
      <c r="B35" s="1145"/>
      <c r="C35" s="1588"/>
      <c r="D35" s="1588"/>
      <c r="E35" s="1588">
        <v>123</v>
      </c>
      <c r="F35" s="1606"/>
      <c r="G35" s="1588"/>
      <c r="H35" s="1615"/>
      <c r="I35" s="1603">
        <v>196</v>
      </c>
      <c r="J35" s="1616"/>
      <c r="K35" s="1615"/>
      <c r="L35" s="1615"/>
      <c r="M35" s="1603">
        <v>57</v>
      </c>
      <c r="N35" s="1606"/>
      <c r="O35" s="1615"/>
      <c r="P35" s="1615"/>
      <c r="Q35" s="1603">
        <v>67</v>
      </c>
    </row>
    <row r="36" spans="1:33" s="39" customFormat="1" ht="15">
      <c r="A36" s="38">
        <v>22</v>
      </c>
      <c r="B36" s="1145"/>
      <c r="C36" s="1588"/>
      <c r="D36" s="1588"/>
      <c r="E36" s="1588">
        <v>126</v>
      </c>
      <c r="F36" s="1606"/>
      <c r="G36" s="1588"/>
      <c r="H36" s="1615"/>
      <c r="I36" s="1603">
        <v>207</v>
      </c>
      <c r="J36" s="1616"/>
      <c r="K36" s="1615"/>
      <c r="L36" s="1615"/>
      <c r="M36" s="1603">
        <v>59</v>
      </c>
      <c r="N36" s="1606"/>
      <c r="O36" s="1615"/>
      <c r="P36" s="1615"/>
      <c r="Q36" s="1603">
        <v>66</v>
      </c>
    </row>
    <row r="37" spans="1:33" s="39" customFormat="1" ht="15">
      <c r="A37" s="38">
        <v>23</v>
      </c>
      <c r="B37" s="1145"/>
      <c r="C37" s="1588"/>
      <c r="D37" s="1588"/>
      <c r="E37" s="1603">
        <v>117</v>
      </c>
      <c r="F37" s="1606"/>
      <c r="G37" s="1615"/>
      <c r="H37" s="1615"/>
      <c r="I37" s="1603">
        <v>340</v>
      </c>
      <c r="J37" s="1616"/>
      <c r="K37" s="1615"/>
      <c r="L37" s="1615"/>
      <c r="M37" s="1603">
        <v>46</v>
      </c>
      <c r="N37" s="1606"/>
      <c r="O37" s="1615"/>
      <c r="P37" s="1615"/>
      <c r="Q37" s="1603">
        <v>136</v>
      </c>
    </row>
    <row r="38" spans="1:33" s="39" customFormat="1" ht="15">
      <c r="A38" s="38">
        <v>24</v>
      </c>
      <c r="B38" s="1145"/>
      <c r="C38" s="1588"/>
      <c r="D38" s="1588"/>
      <c r="E38" s="1603">
        <v>116</v>
      </c>
      <c r="F38" s="1606"/>
      <c r="G38" s="1615"/>
      <c r="H38" s="1615"/>
      <c r="I38" s="1603">
        <v>510</v>
      </c>
      <c r="J38" s="1616"/>
      <c r="K38" s="1615"/>
      <c r="L38" s="1615"/>
      <c r="M38" s="1603">
        <v>44</v>
      </c>
      <c r="N38" s="1606"/>
      <c r="O38" s="1615"/>
      <c r="P38" s="1615"/>
      <c r="Q38" s="1603">
        <v>249</v>
      </c>
    </row>
    <row r="39" spans="1:33" s="39" customFormat="1">
      <c r="A39" s="38" t="s">
        <v>19</v>
      </c>
      <c r="B39" s="1224"/>
      <c r="C39" s="1592"/>
      <c r="D39" s="1592"/>
      <c r="E39" s="1617">
        <f>SUM(E16:E38)</f>
        <v>3489</v>
      </c>
      <c r="F39" s="1618"/>
      <c r="G39" s="1618"/>
      <c r="H39" s="1618"/>
      <c r="I39" s="1617">
        <f>SUM(I15:I38)</f>
        <v>4471</v>
      </c>
      <c r="J39" s="1618"/>
      <c r="K39" s="1618"/>
      <c r="L39" s="1618"/>
      <c r="M39" s="1617">
        <f>SUM(M15:M38)</f>
        <v>2395</v>
      </c>
      <c r="N39" s="1618"/>
      <c r="O39" s="1618"/>
      <c r="P39" s="1618"/>
      <c r="Q39" s="1617">
        <f>SUM(Q15:Q38)</f>
        <v>1947</v>
      </c>
    </row>
    <row r="40" spans="1:33" s="28" customFormat="1" ht="12.75" customHeight="1">
      <c r="A40" s="28" t="s">
        <v>20</v>
      </c>
      <c r="R40" s="1044"/>
      <c r="S40" s="1044"/>
      <c r="T40" s="1044"/>
      <c r="U40" s="1044"/>
      <c r="V40" s="1044"/>
      <c r="W40" s="1044"/>
      <c r="X40" s="1044"/>
      <c r="Y40" s="1044"/>
      <c r="Z40" s="1044"/>
      <c r="AA40" s="1044"/>
      <c r="AB40" s="1044"/>
      <c r="AC40" s="1044"/>
      <c r="AD40" s="1044"/>
      <c r="AE40" s="1044"/>
      <c r="AF40" s="1044"/>
      <c r="AG40" s="1044"/>
    </row>
    <row r="41" spans="1:33" s="28" customFormat="1" ht="12.75" customHeight="1">
      <c r="A41" s="28" t="s">
        <v>21</v>
      </c>
      <c r="R41" s="1044"/>
      <c r="S41" s="1044"/>
      <c r="T41" s="1044"/>
      <c r="U41" s="1044"/>
      <c r="V41" s="1044"/>
      <c r="W41" s="1044"/>
      <c r="X41" s="1044"/>
      <c r="Y41" s="1044"/>
      <c r="Z41" s="1044"/>
      <c r="AA41" s="1044"/>
      <c r="AB41" s="1044"/>
      <c r="AC41" s="1044"/>
      <c r="AD41" s="1044"/>
      <c r="AE41" s="1044"/>
      <c r="AF41" s="1044"/>
      <c r="AG41" s="1044"/>
    </row>
    <row r="42" spans="1:33">
      <c r="A42" s="28" t="s">
        <v>651</v>
      </c>
      <c r="K42" s="28"/>
      <c r="L42" s="28"/>
      <c r="M42" s="28"/>
      <c r="N42" s="28"/>
      <c r="O42" s="28"/>
      <c r="P42" s="28"/>
      <c r="Q42" s="28"/>
      <c r="R42" s="1045"/>
      <c r="S42" s="1045"/>
      <c r="T42" s="1045"/>
      <c r="U42" s="1045"/>
      <c r="V42" s="1045"/>
      <c r="W42" s="1045"/>
      <c r="X42" s="1045"/>
      <c r="Y42" s="1045"/>
      <c r="Z42" s="1045"/>
      <c r="AA42" s="1045"/>
      <c r="AB42" s="1045"/>
      <c r="AC42" s="1045"/>
      <c r="AD42" s="1045"/>
      <c r="AE42" s="1045"/>
      <c r="AF42" s="1045"/>
      <c r="AG42" s="1045"/>
    </row>
    <row r="43" spans="1:33">
      <c r="A43" s="28" t="s">
        <v>23</v>
      </c>
      <c r="R43" s="1045"/>
      <c r="S43" s="1045"/>
      <c r="T43" s="1045"/>
      <c r="U43" s="1045"/>
      <c r="V43" s="1045"/>
      <c r="W43" s="1045"/>
      <c r="X43" s="1045"/>
      <c r="Y43" s="1045"/>
      <c r="Z43" s="1045"/>
      <c r="AA43" s="1045"/>
      <c r="AB43" s="1045"/>
      <c r="AC43" s="1045"/>
      <c r="AD43" s="1045"/>
      <c r="AE43" s="1045"/>
      <c r="AF43" s="1045"/>
      <c r="AG43" s="1045"/>
    </row>
    <row r="44" spans="1:33">
      <c r="R44" s="1045"/>
      <c r="S44" s="1045"/>
      <c r="T44" s="1045"/>
      <c r="U44" s="1045"/>
      <c r="V44" s="1045"/>
      <c r="W44" s="1045"/>
      <c r="X44" s="1045"/>
      <c r="Y44" s="1045"/>
      <c r="Z44" s="1045"/>
      <c r="AA44" s="1045"/>
      <c r="AB44" s="1045"/>
      <c r="AC44" s="1045"/>
      <c r="AD44" s="1045"/>
      <c r="AE44" s="1045"/>
      <c r="AF44" s="1045"/>
      <c r="AG44" s="104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rgb="FF92D050"/>
  </sheetPr>
  <dimension ref="A1:AG44"/>
  <sheetViews>
    <sheetView zoomScale="85" zoomScaleNormal="85" workbookViewId="0">
      <selection activeCell="E23" sqref="E23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N1" s="2165" t="s">
        <v>652</v>
      </c>
      <c r="O1" s="2165"/>
      <c r="P1" s="2165"/>
      <c r="Q1" s="216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167" t="s">
        <v>188</v>
      </c>
      <c r="O3" s="2167"/>
      <c r="P3" s="2167"/>
      <c r="Q3" s="2167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O4" s="704" t="s">
        <v>148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304">
        <v>374</v>
      </c>
      <c r="B8" s="130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73" t="s">
        <v>698</v>
      </c>
      <c r="C10" s="2174"/>
      <c r="D10" s="2174"/>
      <c r="E10" s="2175"/>
      <c r="F10" s="2173"/>
      <c r="G10" s="2135"/>
      <c r="H10" s="2135"/>
      <c r="I10" s="2136"/>
      <c r="J10" s="2173" t="s">
        <v>698</v>
      </c>
      <c r="K10" s="2174"/>
      <c r="L10" s="2174"/>
      <c r="M10" s="2175"/>
      <c r="N10" s="2173"/>
      <c r="O10" s="2174"/>
      <c r="P10" s="2174"/>
      <c r="Q10" s="217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706">
        <v>1000</v>
      </c>
      <c r="F11" s="2173" t="s">
        <v>14</v>
      </c>
      <c r="G11" s="2174"/>
      <c r="H11" s="705"/>
      <c r="I11" s="706">
        <v>0</v>
      </c>
      <c r="J11" s="2173" t="s">
        <v>14</v>
      </c>
      <c r="K11" s="2174"/>
      <c r="L11" s="705"/>
      <c r="M11" s="706">
        <f>E11</f>
        <v>1000</v>
      </c>
      <c r="N11" s="2173" t="s">
        <v>14</v>
      </c>
      <c r="O11" s="2174"/>
      <c r="P11" s="705"/>
      <c r="Q11" s="706">
        <f>I11</f>
        <v>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>
      <c r="A14" s="711">
        <v>0</v>
      </c>
      <c r="B14" s="1134"/>
      <c r="C14" s="1593"/>
      <c r="D14" s="1593"/>
      <c r="E14" s="1593"/>
      <c r="F14" s="1593"/>
      <c r="G14" s="1593"/>
      <c r="H14" s="1593"/>
      <c r="I14" s="1593"/>
      <c r="J14" s="1586"/>
      <c r="K14" s="1593"/>
      <c r="L14" s="1593"/>
      <c r="M14" s="1593"/>
      <c r="N14" s="1593"/>
      <c r="O14" s="1140"/>
      <c r="P14" s="1140"/>
      <c r="Q14" s="1140"/>
    </row>
    <row r="15" spans="1:33" s="1484" customFormat="1">
      <c r="A15" s="1482">
        <v>1</v>
      </c>
      <c r="B15" s="1134"/>
      <c r="C15" s="1593"/>
      <c r="D15" s="1593"/>
      <c r="E15" s="1593">
        <v>189.8</v>
      </c>
      <c r="F15" s="1612"/>
      <c r="G15" s="1593"/>
      <c r="H15" s="1612"/>
      <c r="I15" s="1612"/>
      <c r="J15" s="1606"/>
      <c r="K15" s="1612"/>
      <c r="L15" s="1612"/>
      <c r="M15" s="2005">
        <v>16.400000000000002</v>
      </c>
      <c r="N15" s="1593"/>
      <c r="O15" s="1483"/>
      <c r="P15" s="1483"/>
      <c r="Q15" s="1483"/>
    </row>
    <row r="16" spans="1:33" s="708" customFormat="1" ht="15">
      <c r="A16" s="711">
        <v>2</v>
      </c>
      <c r="B16" s="1134"/>
      <c r="C16" s="1593"/>
      <c r="D16" s="1593"/>
      <c r="E16" s="1593">
        <v>168.8</v>
      </c>
      <c r="F16" s="1612"/>
      <c r="G16" s="1593"/>
      <c r="H16" s="1612"/>
      <c r="I16" s="1612"/>
      <c r="J16" s="1606"/>
      <c r="K16" s="1612"/>
      <c r="L16" s="1612"/>
      <c r="M16" s="1946">
        <v>15</v>
      </c>
      <c r="N16" s="1593"/>
      <c r="O16" s="1140"/>
      <c r="P16" s="1140"/>
      <c r="Q16" s="1140"/>
    </row>
    <row r="17" spans="1:17" s="708" customFormat="1" ht="15">
      <c r="A17" s="711">
        <v>3</v>
      </c>
      <c r="B17" s="1134"/>
      <c r="C17" s="1593"/>
      <c r="D17" s="1593"/>
      <c r="E17" s="1593">
        <v>138</v>
      </c>
      <c r="F17" s="1612"/>
      <c r="G17" s="1593"/>
      <c r="H17" s="1612"/>
      <c r="I17" s="1612"/>
      <c r="J17" s="1606"/>
      <c r="K17" s="1612"/>
      <c r="L17" s="1612"/>
      <c r="M17" s="1946">
        <v>19.200000000000003</v>
      </c>
      <c r="N17" s="1593"/>
      <c r="O17" s="1140"/>
      <c r="P17" s="1140"/>
      <c r="Q17" s="1140"/>
    </row>
    <row r="18" spans="1:17" s="708" customFormat="1" ht="15">
      <c r="A18" s="711">
        <v>4</v>
      </c>
      <c r="B18" s="1134"/>
      <c r="C18" s="1593"/>
      <c r="D18" s="1593"/>
      <c r="E18" s="1593">
        <v>115</v>
      </c>
      <c r="F18" s="1612"/>
      <c r="G18" s="1593"/>
      <c r="H18" s="1612"/>
      <c r="I18" s="1612"/>
      <c r="J18" s="1606"/>
      <c r="K18" s="1612"/>
      <c r="L18" s="1612"/>
      <c r="M18" s="1946">
        <v>16.600000000000001</v>
      </c>
      <c r="N18" s="1593"/>
      <c r="O18" s="1140"/>
      <c r="P18" s="1140"/>
      <c r="Q18" s="1140"/>
    </row>
    <row r="19" spans="1:17" s="708" customFormat="1" ht="15">
      <c r="A19" s="711">
        <v>5</v>
      </c>
      <c r="B19" s="1134"/>
      <c r="C19" s="1593"/>
      <c r="D19" s="1593"/>
      <c r="E19" s="1593">
        <v>110.4</v>
      </c>
      <c r="F19" s="1612"/>
      <c r="G19" s="1593"/>
      <c r="H19" s="1612"/>
      <c r="I19" s="1612"/>
      <c r="J19" s="1606"/>
      <c r="K19" s="1612"/>
      <c r="L19" s="1612"/>
      <c r="M19" s="1946">
        <v>16.600000000000001</v>
      </c>
      <c r="N19" s="1593"/>
      <c r="O19" s="1140"/>
      <c r="P19" s="1140"/>
      <c r="Q19" s="1140"/>
    </row>
    <row r="20" spans="1:17" s="708" customFormat="1" ht="15">
      <c r="A20" s="711">
        <v>6</v>
      </c>
      <c r="B20" s="1134"/>
      <c r="C20" s="1593"/>
      <c r="D20" s="1593"/>
      <c r="E20" s="1593">
        <v>116.19999999999999</v>
      </c>
      <c r="F20" s="1612"/>
      <c r="G20" s="1593"/>
      <c r="H20" s="1612"/>
      <c r="I20" s="1612"/>
      <c r="J20" s="1606"/>
      <c r="K20" s="1612"/>
      <c r="L20" s="1612"/>
      <c r="M20" s="1946">
        <v>20.200000000000003</v>
      </c>
      <c r="N20" s="1593"/>
      <c r="O20" s="1140"/>
      <c r="P20" s="1140"/>
      <c r="Q20" s="1140"/>
    </row>
    <row r="21" spans="1:17" s="708" customFormat="1" ht="15">
      <c r="A21" s="711">
        <v>7</v>
      </c>
      <c r="B21" s="1134"/>
      <c r="C21" s="1593"/>
      <c r="D21" s="1593"/>
      <c r="E21" s="1593">
        <v>154.80000000000001</v>
      </c>
      <c r="F21" s="1612"/>
      <c r="G21" s="1593"/>
      <c r="H21" s="1612"/>
      <c r="I21" s="1612"/>
      <c r="J21" s="1606"/>
      <c r="K21" s="1612"/>
      <c r="L21" s="1612"/>
      <c r="M21" s="1946">
        <v>22.200000000000003</v>
      </c>
      <c r="N21" s="1593"/>
      <c r="O21" s="1140"/>
      <c r="P21" s="1140"/>
      <c r="Q21" s="1140"/>
    </row>
    <row r="22" spans="1:17" s="708" customFormat="1" ht="15">
      <c r="A22" s="711">
        <v>8</v>
      </c>
      <c r="B22" s="1134"/>
      <c r="C22" s="1593"/>
      <c r="D22" s="1593"/>
      <c r="E22" s="1593">
        <v>178.2</v>
      </c>
      <c r="F22" s="1612"/>
      <c r="G22" s="1593"/>
      <c r="H22" s="1612"/>
      <c r="I22" s="1612"/>
      <c r="J22" s="1606"/>
      <c r="K22" s="1612"/>
      <c r="L22" s="1612"/>
      <c r="M22" s="1946">
        <v>19.8</v>
      </c>
      <c r="N22" s="1593"/>
      <c r="O22" s="1140"/>
      <c r="P22" s="1140"/>
      <c r="Q22" s="1140"/>
    </row>
    <row r="23" spans="1:17" s="708" customFormat="1" ht="15">
      <c r="A23" s="711">
        <v>9</v>
      </c>
      <c r="B23" s="1134"/>
      <c r="C23" s="1593"/>
      <c r="D23" s="1593"/>
      <c r="E23" s="1593">
        <v>174.2</v>
      </c>
      <c r="F23" s="1612"/>
      <c r="G23" s="1593"/>
      <c r="H23" s="1612"/>
      <c r="I23" s="1612"/>
      <c r="J23" s="1606"/>
      <c r="K23" s="1612"/>
      <c r="L23" s="1612"/>
      <c r="M23" s="1946">
        <v>15</v>
      </c>
      <c r="N23" s="1593"/>
      <c r="O23" s="1140"/>
      <c r="P23" s="1140"/>
      <c r="Q23" s="1140"/>
    </row>
    <row r="24" spans="1:17" s="708" customFormat="1" ht="15">
      <c r="A24" s="711">
        <v>10</v>
      </c>
      <c r="B24" s="1134"/>
      <c r="C24" s="1593"/>
      <c r="D24" s="1593"/>
      <c r="E24" s="1593">
        <v>171.4</v>
      </c>
      <c r="F24" s="1612"/>
      <c r="G24" s="1593"/>
      <c r="H24" s="1612"/>
      <c r="I24" s="1612"/>
      <c r="J24" s="1606"/>
      <c r="K24" s="1612"/>
      <c r="L24" s="1612"/>
      <c r="M24" s="1946">
        <v>23.2</v>
      </c>
      <c r="N24" s="1593"/>
      <c r="O24" s="1140"/>
      <c r="P24" s="1140"/>
      <c r="Q24" s="1140"/>
    </row>
    <row r="25" spans="1:17" s="708" customFormat="1" ht="15">
      <c r="A25" s="711">
        <v>11</v>
      </c>
      <c r="B25" s="1134"/>
      <c r="C25" s="1593"/>
      <c r="D25" s="1593"/>
      <c r="E25" s="1593">
        <v>166.2</v>
      </c>
      <c r="F25" s="1612"/>
      <c r="G25" s="1593"/>
      <c r="H25" s="1612"/>
      <c r="I25" s="1612"/>
      <c r="J25" s="1606"/>
      <c r="K25" s="1612"/>
      <c r="L25" s="1612"/>
      <c r="M25" s="1946">
        <v>19.399999999999999</v>
      </c>
      <c r="N25" s="1593"/>
      <c r="O25" s="1140"/>
      <c r="P25" s="1140"/>
      <c r="Q25" s="1140"/>
    </row>
    <row r="26" spans="1:17" s="708" customFormat="1" ht="15">
      <c r="A26" s="711">
        <v>12</v>
      </c>
      <c r="B26" s="1134"/>
      <c r="C26" s="1593"/>
      <c r="D26" s="1593"/>
      <c r="E26" s="1593">
        <v>164.4</v>
      </c>
      <c r="F26" s="1612"/>
      <c r="G26" s="1593"/>
      <c r="H26" s="1612"/>
      <c r="I26" s="1612"/>
      <c r="J26" s="1606"/>
      <c r="K26" s="1612"/>
      <c r="L26" s="1612"/>
      <c r="M26" s="1946">
        <v>21.8</v>
      </c>
      <c r="N26" s="1593"/>
      <c r="O26" s="1140"/>
      <c r="P26" s="1140"/>
      <c r="Q26" s="1140"/>
    </row>
    <row r="27" spans="1:17" s="708" customFormat="1" ht="15">
      <c r="A27" s="711">
        <v>13</v>
      </c>
      <c r="B27" s="1134"/>
      <c r="C27" s="1593"/>
      <c r="D27" s="1593"/>
      <c r="E27" s="1593">
        <v>177.2</v>
      </c>
      <c r="F27" s="1612"/>
      <c r="G27" s="1593"/>
      <c r="H27" s="1612"/>
      <c r="I27" s="1612"/>
      <c r="J27" s="1606"/>
      <c r="K27" s="1612"/>
      <c r="L27" s="1612"/>
      <c r="M27" s="1946">
        <v>23.8</v>
      </c>
      <c r="N27" s="1593"/>
      <c r="O27" s="1140"/>
      <c r="P27" s="1140"/>
      <c r="Q27" s="1140"/>
    </row>
    <row r="28" spans="1:17" s="708" customFormat="1" ht="15">
      <c r="A28" s="711">
        <v>14</v>
      </c>
      <c r="B28" s="1134"/>
      <c r="C28" s="1593"/>
      <c r="D28" s="1593"/>
      <c r="E28" s="1593">
        <v>172.8</v>
      </c>
      <c r="F28" s="1612"/>
      <c r="G28" s="1593"/>
      <c r="H28" s="1612"/>
      <c r="I28" s="1612"/>
      <c r="J28" s="1606"/>
      <c r="K28" s="1612"/>
      <c r="L28" s="1612"/>
      <c r="M28" s="1946">
        <v>15.8</v>
      </c>
      <c r="N28" s="1593"/>
      <c r="O28" s="1140"/>
      <c r="P28" s="1140"/>
      <c r="Q28" s="1140"/>
    </row>
    <row r="29" spans="1:17" s="708" customFormat="1" ht="15">
      <c r="A29" s="711">
        <v>15</v>
      </c>
      <c r="B29" s="1134"/>
      <c r="C29" s="1593"/>
      <c r="D29" s="1593"/>
      <c r="E29" s="1593">
        <v>179</v>
      </c>
      <c r="F29" s="1612"/>
      <c r="G29" s="1593"/>
      <c r="H29" s="1612"/>
      <c r="I29" s="1612"/>
      <c r="J29" s="1606"/>
      <c r="K29" s="1612"/>
      <c r="L29" s="1612"/>
      <c r="M29" s="1946">
        <v>21.4</v>
      </c>
      <c r="N29" s="1593"/>
      <c r="O29" s="1140"/>
      <c r="P29" s="1140"/>
      <c r="Q29" s="1140"/>
    </row>
    <row r="30" spans="1:17" s="708" customFormat="1" ht="15">
      <c r="A30" s="711">
        <v>16</v>
      </c>
      <c r="B30" s="1134"/>
      <c r="C30" s="1593"/>
      <c r="D30" s="1593"/>
      <c r="E30" s="1593">
        <v>168.39999999999998</v>
      </c>
      <c r="F30" s="1612"/>
      <c r="G30" s="1593"/>
      <c r="H30" s="1612"/>
      <c r="I30" s="1612"/>
      <c r="J30" s="1606"/>
      <c r="K30" s="1612"/>
      <c r="L30" s="1612"/>
      <c r="M30" s="1946">
        <v>23.4</v>
      </c>
      <c r="N30" s="1593"/>
      <c r="O30" s="1140"/>
      <c r="P30" s="1140"/>
      <c r="Q30" s="1140"/>
    </row>
    <row r="31" spans="1:17" s="712" customFormat="1" ht="15">
      <c r="A31" s="711">
        <v>17</v>
      </c>
      <c r="B31" s="1134"/>
      <c r="C31" s="1593"/>
      <c r="D31" s="1593"/>
      <c r="E31" s="1593">
        <v>174.79999999999998</v>
      </c>
      <c r="F31" s="1612"/>
      <c r="G31" s="1593"/>
      <c r="H31" s="1612"/>
      <c r="I31" s="1612"/>
      <c r="J31" s="1606"/>
      <c r="K31" s="1612"/>
      <c r="L31" s="1612"/>
      <c r="M31" s="1946">
        <v>24.6</v>
      </c>
      <c r="N31" s="1593"/>
      <c r="O31" s="1140"/>
      <c r="P31" s="1140"/>
      <c r="Q31" s="1140"/>
    </row>
    <row r="32" spans="1:17" s="712" customFormat="1" ht="15">
      <c r="A32" s="711">
        <v>18</v>
      </c>
      <c r="B32" s="1134"/>
      <c r="C32" s="1593"/>
      <c r="D32" s="1593"/>
      <c r="E32" s="1593">
        <v>189.60000000000002</v>
      </c>
      <c r="F32" s="1612"/>
      <c r="G32" s="1593"/>
      <c r="H32" s="1612"/>
      <c r="I32" s="1612"/>
      <c r="J32" s="1606"/>
      <c r="K32" s="1612"/>
      <c r="L32" s="1612"/>
      <c r="M32" s="1946">
        <v>16.799999999999997</v>
      </c>
      <c r="N32" s="1593"/>
      <c r="O32" s="1140"/>
      <c r="P32" s="1140"/>
      <c r="Q32" s="1140"/>
    </row>
    <row r="33" spans="1:33" s="712" customFormat="1" ht="15">
      <c r="A33" s="711">
        <v>19</v>
      </c>
      <c r="B33" s="1134"/>
      <c r="C33" s="1593"/>
      <c r="D33" s="1593"/>
      <c r="E33" s="1593">
        <v>213.8</v>
      </c>
      <c r="F33" s="1612"/>
      <c r="G33" s="1593"/>
      <c r="H33" s="1612"/>
      <c r="I33" s="1612"/>
      <c r="J33" s="1606"/>
      <c r="K33" s="1612"/>
      <c r="L33" s="1612"/>
      <c r="M33" s="1946">
        <v>17.600000000000001</v>
      </c>
      <c r="N33" s="1593"/>
      <c r="O33" s="1140"/>
      <c r="P33" s="1140"/>
      <c r="Q33" s="1140"/>
    </row>
    <row r="34" spans="1:33" s="712" customFormat="1" ht="15">
      <c r="A34" s="711">
        <v>20</v>
      </c>
      <c r="B34" s="1134"/>
      <c r="C34" s="1593"/>
      <c r="D34" s="1593"/>
      <c r="E34" s="1593">
        <v>214.40000000000003</v>
      </c>
      <c r="F34" s="1612"/>
      <c r="G34" s="1593"/>
      <c r="H34" s="1612"/>
      <c r="I34" s="1612"/>
      <c r="J34" s="1606"/>
      <c r="K34" s="1612"/>
      <c r="L34" s="1612"/>
      <c r="M34" s="1946">
        <v>17.600000000000001</v>
      </c>
      <c r="N34" s="1593"/>
      <c r="O34" s="1140"/>
      <c r="P34" s="1140"/>
      <c r="Q34" s="1140"/>
    </row>
    <row r="35" spans="1:33" s="712" customFormat="1" ht="15">
      <c r="A35" s="711">
        <v>21</v>
      </c>
      <c r="B35" s="1134"/>
      <c r="C35" s="1593"/>
      <c r="D35" s="1593"/>
      <c r="E35" s="1593">
        <v>220.6</v>
      </c>
      <c r="F35" s="1612"/>
      <c r="G35" s="1593"/>
      <c r="H35" s="1612"/>
      <c r="I35" s="1612"/>
      <c r="J35" s="1606"/>
      <c r="K35" s="1612"/>
      <c r="L35" s="1612"/>
      <c r="M35" s="1946">
        <v>19.399999999999999</v>
      </c>
      <c r="N35" s="1593"/>
      <c r="O35" s="1140"/>
      <c r="P35" s="1140"/>
      <c r="Q35" s="1140"/>
    </row>
    <row r="36" spans="1:33" s="712" customFormat="1" ht="15">
      <c r="A36" s="711">
        <v>22</v>
      </c>
      <c r="B36" s="1134"/>
      <c r="C36" s="1593"/>
      <c r="D36" s="1593"/>
      <c r="E36" s="1593">
        <v>245.39999999999998</v>
      </c>
      <c r="F36" s="1612"/>
      <c r="G36" s="1593"/>
      <c r="H36" s="1612"/>
      <c r="I36" s="1612"/>
      <c r="J36" s="1606"/>
      <c r="K36" s="1612"/>
      <c r="L36" s="1612"/>
      <c r="M36" s="1946">
        <v>16.400000000000002</v>
      </c>
      <c r="N36" s="1593"/>
      <c r="O36" s="1140"/>
      <c r="P36" s="1140"/>
      <c r="Q36" s="1140"/>
    </row>
    <row r="37" spans="1:33" s="712" customFormat="1" ht="15">
      <c r="A37" s="711">
        <v>23</v>
      </c>
      <c r="B37" s="1134"/>
      <c r="C37" s="1593"/>
      <c r="D37" s="1593"/>
      <c r="E37" s="1603">
        <v>262.2</v>
      </c>
      <c r="F37" s="1612"/>
      <c r="G37" s="1612"/>
      <c r="H37" s="1612"/>
      <c r="I37" s="1612"/>
      <c r="J37" s="1606"/>
      <c r="K37" s="1612"/>
      <c r="L37" s="1612"/>
      <c r="M37" s="1946">
        <v>16.200000000000003</v>
      </c>
      <c r="N37" s="1593"/>
      <c r="O37" s="1140"/>
      <c r="P37" s="1140"/>
      <c r="Q37" s="1140"/>
    </row>
    <row r="38" spans="1:33" s="712" customFormat="1" ht="15">
      <c r="A38" s="711">
        <v>24</v>
      </c>
      <c r="B38" s="1134"/>
      <c r="C38" s="1593"/>
      <c r="D38" s="1593"/>
      <c r="E38" s="1603">
        <v>236.39999999999998</v>
      </c>
      <c r="F38" s="1612"/>
      <c r="G38" s="1612"/>
      <c r="H38" s="1612"/>
      <c r="I38" s="1612"/>
      <c r="J38" s="1606"/>
      <c r="K38" s="1612"/>
      <c r="L38" s="1612"/>
      <c r="M38" s="1946">
        <v>10.199999999999999</v>
      </c>
      <c r="N38" s="1593"/>
      <c r="O38" s="1140"/>
      <c r="P38" s="1140"/>
      <c r="Q38" s="1140"/>
    </row>
    <row r="39" spans="1:33" s="712" customFormat="1">
      <c r="A39" s="711" t="s">
        <v>19</v>
      </c>
      <c r="B39" s="1211"/>
      <c r="C39" s="1594"/>
      <c r="D39" s="1594"/>
      <c r="E39" s="1613">
        <f>SUM(E15:E38)</f>
        <v>4302.0000000000009</v>
      </c>
      <c r="F39" s="1614"/>
      <c r="G39" s="1614"/>
      <c r="H39" s="1614"/>
      <c r="I39" s="1613"/>
      <c r="J39" s="1614"/>
      <c r="K39" s="1614"/>
      <c r="L39" s="1614"/>
      <c r="M39" s="1613">
        <f>SUM(M16:M38)</f>
        <v>432.20000000000005</v>
      </c>
      <c r="N39" s="1594"/>
      <c r="O39" s="1211"/>
      <c r="P39" s="1211"/>
      <c r="Q39" s="1212"/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>
      <c r="B1" s="2179" t="s">
        <v>484</v>
      </c>
      <c r="C1" s="2142"/>
      <c r="D1" s="2142"/>
      <c r="E1" s="2142"/>
      <c r="F1" s="2142"/>
      <c r="J1" s="801" t="s">
        <v>176</v>
      </c>
      <c r="N1" s="2183" t="s">
        <v>186</v>
      </c>
      <c r="O1" s="2183"/>
      <c r="P1" s="2183"/>
      <c r="Q1" s="2183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42" customFormat="1" ht="10.5" customHeight="1">
      <c r="B2" s="2180" t="s">
        <v>1</v>
      </c>
      <c r="C2" s="2128"/>
      <c r="D2" s="2128"/>
      <c r="E2" s="2128"/>
      <c r="F2" s="2128"/>
      <c r="I2" s="42" t="s">
        <v>32</v>
      </c>
      <c r="N2" s="2180" t="s">
        <v>2</v>
      </c>
      <c r="O2" s="2184"/>
      <c r="P2" s="2184"/>
      <c r="Q2" s="2184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42" customFormat="1" ht="13.5" customHeight="1">
      <c r="N3" s="2185" t="s">
        <v>189</v>
      </c>
      <c r="O3" s="2185"/>
      <c r="P3" s="2185"/>
      <c r="Q3" s="2185"/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42" customFormat="1" ht="15" customHeight="1">
      <c r="B4" s="2187" t="s">
        <v>4</v>
      </c>
      <c r="C4" s="2142"/>
      <c r="D4" s="44"/>
      <c r="E4" s="1042"/>
      <c r="F4" s="1042"/>
      <c r="G4" s="1042"/>
      <c r="H4" s="1042"/>
      <c r="I4" s="867" t="s">
        <v>5</v>
      </c>
      <c r="J4" s="43"/>
      <c r="K4" s="43"/>
      <c r="L4" s="43"/>
      <c r="O4" s="45" t="s">
        <v>187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42" customFormat="1" ht="9.75" customHeight="1">
      <c r="B5" s="2186" t="s">
        <v>7</v>
      </c>
      <c r="C5" s="2140"/>
      <c r="D5" s="43"/>
      <c r="E5" s="43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42" customFormat="1" ht="12" customHeight="1">
      <c r="A6" s="2181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42" customFormat="1" ht="15.75">
      <c r="A7" s="2182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42" customFormat="1" ht="9" customHeight="1">
      <c r="A8" s="1308">
        <v>363</v>
      </c>
      <c r="B8" s="1308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42" customFormat="1">
      <c r="A9" s="2188" t="s">
        <v>9</v>
      </c>
      <c r="B9" s="2194" t="s">
        <v>10</v>
      </c>
      <c r="C9" s="2195"/>
      <c r="D9" s="2195"/>
      <c r="E9" s="2195"/>
      <c r="F9" s="2195"/>
      <c r="G9" s="2195"/>
      <c r="H9" s="2195"/>
      <c r="I9" s="2196"/>
      <c r="J9" s="2194" t="s">
        <v>11</v>
      </c>
      <c r="K9" s="2195"/>
      <c r="L9" s="2195"/>
      <c r="M9" s="2195"/>
      <c r="N9" s="2195"/>
      <c r="O9" s="2195"/>
      <c r="P9" s="2195"/>
      <c r="Q9" s="2196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42" customFormat="1">
      <c r="A10" s="2189"/>
      <c r="B10" s="2191" t="s">
        <v>190</v>
      </c>
      <c r="C10" s="2192"/>
      <c r="D10" s="2192"/>
      <c r="E10" s="2193"/>
      <c r="F10" s="2191"/>
      <c r="G10" s="2135"/>
      <c r="H10" s="2135"/>
      <c r="I10" s="2136"/>
      <c r="J10" s="2191" t="s">
        <v>190</v>
      </c>
      <c r="K10" s="2192"/>
      <c r="L10" s="2192"/>
      <c r="M10" s="2193"/>
      <c r="N10" s="2191"/>
      <c r="O10" s="2192"/>
      <c r="P10" s="2192"/>
      <c r="Q10" s="2193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42" customFormat="1">
      <c r="A11" s="2189"/>
      <c r="B11" s="2191" t="s">
        <v>14</v>
      </c>
      <c r="C11" s="2192"/>
      <c r="E11" s="47">
        <v>1500</v>
      </c>
      <c r="F11" s="2191" t="s">
        <v>14</v>
      </c>
      <c r="G11" s="2192"/>
      <c r="H11" s="46"/>
      <c r="I11" s="47">
        <v>0</v>
      </c>
      <c r="J11" s="2191" t="s">
        <v>14</v>
      </c>
      <c r="K11" s="2192"/>
      <c r="L11" s="46"/>
      <c r="M11" s="47">
        <f>E11</f>
        <v>1500</v>
      </c>
      <c r="N11" s="2191" t="s">
        <v>14</v>
      </c>
      <c r="O11" s="2192"/>
      <c r="P11" s="46"/>
      <c r="Q11" s="47">
        <f>I11</f>
        <v>0</v>
      </c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49" customFormat="1" ht="35.25" customHeight="1">
      <c r="A12" s="2190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>
      <c r="A14" s="52">
        <v>0</v>
      </c>
      <c r="B14" s="1143"/>
      <c r="C14" s="1595"/>
      <c r="D14" s="1595"/>
      <c r="E14" s="1595"/>
      <c r="F14" s="1595"/>
      <c r="G14" s="1595"/>
      <c r="H14" s="1595"/>
      <c r="I14" s="1595"/>
      <c r="J14" s="1596"/>
      <c r="K14" s="1595"/>
      <c r="L14" s="1595"/>
      <c r="M14" s="1595"/>
      <c r="N14" s="1595"/>
      <c r="O14" s="1144"/>
      <c r="P14" s="1144"/>
      <c r="Q14" s="1144"/>
    </row>
    <row r="15" spans="1:33" s="1526" customFormat="1" ht="15">
      <c r="A15" s="1524">
        <v>1</v>
      </c>
      <c r="B15" s="1143"/>
      <c r="C15" s="1595"/>
      <c r="D15" s="1595"/>
      <c r="E15" s="1595">
        <v>232.8</v>
      </c>
      <c r="F15" s="1608"/>
      <c r="G15" s="1595"/>
      <c r="H15" s="1608"/>
      <c r="I15" s="1608"/>
      <c r="J15" s="1609"/>
      <c r="K15" s="1608"/>
      <c r="L15" s="1608"/>
      <c r="M15" s="1603">
        <v>39.449999999999996</v>
      </c>
      <c r="N15" s="1595"/>
      <c r="O15" s="1525"/>
      <c r="P15" s="1525"/>
      <c r="Q15" s="1525"/>
    </row>
    <row r="16" spans="1:33" s="49" customFormat="1" ht="15">
      <c r="A16" s="52">
        <v>2</v>
      </c>
      <c r="B16" s="1143"/>
      <c r="C16" s="1595"/>
      <c r="D16" s="1595"/>
      <c r="E16" s="1595">
        <v>216.9</v>
      </c>
      <c r="F16" s="1608"/>
      <c r="G16" s="1595"/>
      <c r="H16" s="1608"/>
      <c r="I16" s="1608"/>
      <c r="J16" s="1609"/>
      <c r="K16" s="1608"/>
      <c r="L16" s="1608"/>
      <c r="M16" s="1603">
        <v>33.9</v>
      </c>
      <c r="N16" s="1595"/>
      <c r="O16" s="1144"/>
      <c r="P16" s="1144"/>
      <c r="Q16" s="1144"/>
    </row>
    <row r="17" spans="1:17" s="49" customFormat="1" ht="15">
      <c r="A17" s="52">
        <v>3</v>
      </c>
      <c r="B17" s="1143"/>
      <c r="C17" s="1595"/>
      <c r="D17" s="1595"/>
      <c r="E17" s="1595">
        <v>192</v>
      </c>
      <c r="F17" s="1608"/>
      <c r="G17" s="1595"/>
      <c r="H17" s="1608"/>
      <c r="I17" s="1608"/>
      <c r="J17" s="1609"/>
      <c r="K17" s="1608"/>
      <c r="L17" s="1608"/>
      <c r="M17" s="1603">
        <v>38.1</v>
      </c>
      <c r="N17" s="1595"/>
      <c r="O17" s="1144"/>
      <c r="P17" s="1144"/>
      <c r="Q17" s="1144"/>
    </row>
    <row r="18" spans="1:17" s="49" customFormat="1" ht="15">
      <c r="A18" s="52">
        <v>4</v>
      </c>
      <c r="B18" s="1143"/>
      <c r="C18" s="1595"/>
      <c r="D18" s="1595"/>
      <c r="E18" s="1595">
        <v>174</v>
      </c>
      <c r="F18" s="1608"/>
      <c r="G18" s="1595"/>
      <c r="H18" s="1608"/>
      <c r="I18" s="1608"/>
      <c r="J18" s="1609"/>
      <c r="K18" s="1608"/>
      <c r="L18" s="1608"/>
      <c r="M18" s="1603">
        <v>33</v>
      </c>
      <c r="N18" s="1595"/>
      <c r="O18" s="1144"/>
      <c r="P18" s="1144"/>
      <c r="Q18" s="1144"/>
    </row>
    <row r="19" spans="1:17" s="49" customFormat="1" ht="15">
      <c r="A19" s="52">
        <v>5</v>
      </c>
      <c r="B19" s="1143"/>
      <c r="C19" s="1595"/>
      <c r="D19" s="1595"/>
      <c r="E19" s="1595">
        <v>171.3</v>
      </c>
      <c r="F19" s="1608"/>
      <c r="G19" s="1595"/>
      <c r="H19" s="1608"/>
      <c r="I19" s="1608"/>
      <c r="J19" s="1609"/>
      <c r="K19" s="1608"/>
      <c r="L19" s="1608"/>
      <c r="M19" s="1603">
        <v>34.5</v>
      </c>
      <c r="N19" s="1595"/>
      <c r="O19" s="1144"/>
      <c r="P19" s="1144"/>
      <c r="Q19" s="1144"/>
    </row>
    <row r="20" spans="1:17" s="49" customFormat="1" ht="15">
      <c r="A20" s="52">
        <v>6</v>
      </c>
      <c r="B20" s="1143"/>
      <c r="C20" s="1595"/>
      <c r="D20" s="1595"/>
      <c r="E20" s="1595">
        <v>211.95</v>
      </c>
      <c r="F20" s="1608"/>
      <c r="G20" s="1595"/>
      <c r="H20" s="1608"/>
      <c r="I20" s="1608"/>
      <c r="J20" s="1609"/>
      <c r="K20" s="1608"/>
      <c r="L20" s="1608"/>
      <c r="M20" s="1603">
        <v>38.400000000000006</v>
      </c>
      <c r="N20" s="1595"/>
      <c r="O20" s="1144"/>
      <c r="P20" s="1144"/>
      <c r="Q20" s="1144"/>
    </row>
    <row r="21" spans="1:17" s="49" customFormat="1" ht="15">
      <c r="A21" s="52">
        <v>7</v>
      </c>
      <c r="B21" s="1143"/>
      <c r="C21" s="1595"/>
      <c r="D21" s="1595"/>
      <c r="E21" s="1595">
        <v>259.2</v>
      </c>
      <c r="F21" s="1608"/>
      <c r="G21" s="1595"/>
      <c r="H21" s="1608"/>
      <c r="I21" s="1608"/>
      <c r="J21" s="1609"/>
      <c r="K21" s="1608"/>
      <c r="L21" s="1608"/>
      <c r="M21" s="1603">
        <v>37.950000000000003</v>
      </c>
      <c r="N21" s="1595"/>
      <c r="O21" s="1144"/>
      <c r="P21" s="1144"/>
      <c r="Q21" s="1144"/>
    </row>
    <row r="22" spans="1:17" s="49" customFormat="1" ht="15">
      <c r="A22" s="52">
        <v>8</v>
      </c>
      <c r="B22" s="1143"/>
      <c r="C22" s="1595"/>
      <c r="D22" s="1595"/>
      <c r="E22" s="1595">
        <v>281.7</v>
      </c>
      <c r="F22" s="1608"/>
      <c r="G22" s="1595"/>
      <c r="H22" s="1608"/>
      <c r="I22" s="1608"/>
      <c r="J22" s="1609"/>
      <c r="K22" s="1608"/>
      <c r="L22" s="1608"/>
      <c r="M22" s="1603">
        <v>44.55</v>
      </c>
      <c r="N22" s="1595"/>
      <c r="O22" s="1144"/>
      <c r="P22" s="1144"/>
      <c r="Q22" s="1144"/>
    </row>
    <row r="23" spans="1:17" s="49" customFormat="1" ht="15">
      <c r="A23" s="52">
        <v>9</v>
      </c>
      <c r="B23" s="1143"/>
      <c r="C23" s="1595"/>
      <c r="D23" s="1595"/>
      <c r="E23" s="1595">
        <v>304.95</v>
      </c>
      <c r="F23" s="1608"/>
      <c r="G23" s="1595"/>
      <c r="H23" s="1608"/>
      <c r="I23" s="1608"/>
      <c r="J23" s="1609"/>
      <c r="K23" s="1608"/>
      <c r="L23" s="1608"/>
      <c r="M23" s="1603">
        <v>68.400000000000006</v>
      </c>
      <c r="N23" s="1595"/>
      <c r="O23" s="1144"/>
      <c r="P23" s="1144"/>
      <c r="Q23" s="1144"/>
    </row>
    <row r="24" spans="1:17" s="49" customFormat="1" ht="15">
      <c r="A24" s="52">
        <v>10</v>
      </c>
      <c r="B24" s="1143"/>
      <c r="C24" s="1595"/>
      <c r="D24" s="1595"/>
      <c r="E24" s="1595">
        <v>331.5</v>
      </c>
      <c r="F24" s="1608"/>
      <c r="G24" s="1595"/>
      <c r="H24" s="1608"/>
      <c r="I24" s="1608"/>
      <c r="J24" s="1609"/>
      <c r="K24" s="1608"/>
      <c r="L24" s="1608"/>
      <c r="M24" s="1603">
        <v>76.199999999999989</v>
      </c>
      <c r="N24" s="1595"/>
      <c r="O24" s="1144"/>
      <c r="P24" s="1144"/>
      <c r="Q24" s="1144"/>
    </row>
    <row r="25" spans="1:17" s="49" customFormat="1" ht="15">
      <c r="A25" s="52">
        <v>11</v>
      </c>
      <c r="B25" s="1143"/>
      <c r="C25" s="1595"/>
      <c r="D25" s="1595"/>
      <c r="E25" s="1595">
        <v>334.05</v>
      </c>
      <c r="F25" s="1608"/>
      <c r="G25" s="1595"/>
      <c r="H25" s="1608"/>
      <c r="I25" s="1608"/>
      <c r="J25" s="1609"/>
      <c r="K25" s="1608"/>
      <c r="L25" s="1608"/>
      <c r="M25" s="1603">
        <v>81.599999999999994</v>
      </c>
      <c r="N25" s="1595"/>
      <c r="O25" s="1144"/>
      <c r="P25" s="1144"/>
      <c r="Q25" s="1144"/>
    </row>
    <row r="26" spans="1:17" s="49" customFormat="1" ht="15">
      <c r="A26" s="52">
        <v>12</v>
      </c>
      <c r="B26" s="1143"/>
      <c r="C26" s="1595"/>
      <c r="D26" s="1595"/>
      <c r="E26" s="1595">
        <v>319.8</v>
      </c>
      <c r="F26" s="1608"/>
      <c r="G26" s="1595"/>
      <c r="H26" s="1608"/>
      <c r="I26" s="1608"/>
      <c r="J26" s="1609"/>
      <c r="K26" s="1608"/>
      <c r="L26" s="1608"/>
      <c r="M26" s="1603">
        <v>87.6</v>
      </c>
      <c r="N26" s="1595"/>
      <c r="O26" s="1144"/>
      <c r="P26" s="1144"/>
      <c r="Q26" s="1144"/>
    </row>
    <row r="27" spans="1:17" s="49" customFormat="1" ht="15">
      <c r="A27" s="52">
        <v>13</v>
      </c>
      <c r="B27" s="1143"/>
      <c r="C27" s="1595"/>
      <c r="D27" s="1595"/>
      <c r="E27" s="1595">
        <v>303.45000000000005</v>
      </c>
      <c r="F27" s="1608"/>
      <c r="G27" s="1595"/>
      <c r="H27" s="1608"/>
      <c r="I27" s="1608"/>
      <c r="J27" s="1609"/>
      <c r="K27" s="1608"/>
      <c r="L27" s="1608"/>
      <c r="M27" s="1603">
        <v>71.099999999999994</v>
      </c>
      <c r="N27" s="1595"/>
      <c r="O27" s="1144"/>
      <c r="P27" s="1144"/>
      <c r="Q27" s="1144"/>
    </row>
    <row r="28" spans="1:17" s="49" customFormat="1" ht="15">
      <c r="A28" s="52">
        <v>14</v>
      </c>
      <c r="B28" s="1143"/>
      <c r="C28" s="1595"/>
      <c r="D28" s="1595"/>
      <c r="E28" s="1595">
        <v>317.85000000000002</v>
      </c>
      <c r="F28" s="1608"/>
      <c r="G28" s="1595"/>
      <c r="H28" s="1608"/>
      <c r="I28" s="1608"/>
      <c r="J28" s="1609"/>
      <c r="K28" s="1608"/>
      <c r="L28" s="1608"/>
      <c r="M28" s="1603">
        <v>79.5</v>
      </c>
      <c r="N28" s="1595"/>
      <c r="O28" s="1144"/>
      <c r="P28" s="1144"/>
      <c r="Q28" s="1144"/>
    </row>
    <row r="29" spans="1:17" s="49" customFormat="1" ht="15">
      <c r="A29" s="52">
        <v>15</v>
      </c>
      <c r="B29" s="1143"/>
      <c r="C29" s="1595"/>
      <c r="D29" s="1595"/>
      <c r="E29" s="1595">
        <v>311.54999999999995</v>
      </c>
      <c r="F29" s="1608"/>
      <c r="G29" s="1595"/>
      <c r="H29" s="1608"/>
      <c r="I29" s="1608"/>
      <c r="J29" s="1609"/>
      <c r="K29" s="1608"/>
      <c r="L29" s="1608"/>
      <c r="M29" s="1603">
        <v>82.95</v>
      </c>
      <c r="N29" s="1595"/>
      <c r="O29" s="1144"/>
      <c r="P29" s="1144"/>
      <c r="Q29" s="1144"/>
    </row>
    <row r="30" spans="1:17" s="49" customFormat="1" ht="15">
      <c r="A30" s="52">
        <v>16</v>
      </c>
      <c r="B30" s="1143"/>
      <c r="C30" s="1595"/>
      <c r="D30" s="1595"/>
      <c r="E30" s="1595">
        <v>306</v>
      </c>
      <c r="F30" s="1608"/>
      <c r="G30" s="1595"/>
      <c r="H30" s="1608"/>
      <c r="I30" s="1608"/>
      <c r="J30" s="1609"/>
      <c r="K30" s="1608"/>
      <c r="L30" s="1608"/>
      <c r="M30" s="1603">
        <v>72.75</v>
      </c>
      <c r="N30" s="1595"/>
      <c r="O30" s="1144"/>
      <c r="P30" s="1144"/>
      <c r="Q30" s="1144"/>
    </row>
    <row r="31" spans="1:17" s="54" customFormat="1" ht="15">
      <c r="A31" s="52">
        <v>17</v>
      </c>
      <c r="B31" s="1143"/>
      <c r="C31" s="1595"/>
      <c r="D31" s="1595"/>
      <c r="E31" s="1595">
        <v>299.25</v>
      </c>
      <c r="F31" s="1608"/>
      <c r="G31" s="1595"/>
      <c r="H31" s="1608"/>
      <c r="I31" s="1608"/>
      <c r="J31" s="1609"/>
      <c r="K31" s="1608"/>
      <c r="L31" s="1608"/>
      <c r="M31" s="1603">
        <v>55.5</v>
      </c>
      <c r="N31" s="1595"/>
      <c r="O31" s="1144"/>
      <c r="P31" s="1144"/>
      <c r="Q31" s="1144"/>
    </row>
    <row r="32" spans="1:17" s="54" customFormat="1" ht="15">
      <c r="A32" s="52">
        <v>18</v>
      </c>
      <c r="B32" s="1143"/>
      <c r="C32" s="1595"/>
      <c r="D32" s="1595"/>
      <c r="E32" s="1595">
        <v>338.25</v>
      </c>
      <c r="F32" s="1608"/>
      <c r="G32" s="1595"/>
      <c r="H32" s="1608"/>
      <c r="I32" s="1608"/>
      <c r="J32" s="1609"/>
      <c r="K32" s="1608"/>
      <c r="L32" s="1608"/>
      <c r="M32" s="1603">
        <v>54.600000000000009</v>
      </c>
      <c r="N32" s="1595"/>
      <c r="O32" s="1144"/>
      <c r="P32" s="1144"/>
      <c r="Q32" s="1144"/>
    </row>
    <row r="33" spans="1:33" s="54" customFormat="1" ht="15">
      <c r="A33" s="52">
        <v>19</v>
      </c>
      <c r="B33" s="1143"/>
      <c r="C33" s="1595"/>
      <c r="D33" s="1595"/>
      <c r="E33" s="1595">
        <v>364.95000000000005</v>
      </c>
      <c r="F33" s="1608"/>
      <c r="G33" s="1595"/>
      <c r="H33" s="1608"/>
      <c r="I33" s="1608"/>
      <c r="J33" s="1609"/>
      <c r="K33" s="1608"/>
      <c r="L33" s="1608"/>
      <c r="M33" s="1603">
        <v>51.6</v>
      </c>
      <c r="N33" s="1595"/>
      <c r="O33" s="1144"/>
      <c r="P33" s="1144"/>
      <c r="Q33" s="1144"/>
    </row>
    <row r="34" spans="1:33" s="54" customFormat="1" ht="15">
      <c r="A34" s="52">
        <v>20</v>
      </c>
      <c r="B34" s="1143"/>
      <c r="C34" s="1595"/>
      <c r="D34" s="1595"/>
      <c r="E34" s="1595">
        <v>370.35</v>
      </c>
      <c r="F34" s="1608"/>
      <c r="G34" s="1595"/>
      <c r="H34" s="1608"/>
      <c r="I34" s="1608"/>
      <c r="J34" s="1609"/>
      <c r="K34" s="1608"/>
      <c r="L34" s="1608"/>
      <c r="M34" s="1603">
        <v>48.6</v>
      </c>
      <c r="N34" s="1595"/>
      <c r="O34" s="1144"/>
      <c r="P34" s="1144"/>
      <c r="Q34" s="1144"/>
    </row>
    <row r="35" spans="1:33" s="54" customFormat="1" ht="15">
      <c r="A35" s="52">
        <v>21</v>
      </c>
      <c r="B35" s="1143"/>
      <c r="C35" s="1595"/>
      <c r="D35" s="1595"/>
      <c r="E35" s="1595">
        <v>360.9</v>
      </c>
      <c r="F35" s="1608"/>
      <c r="G35" s="1595"/>
      <c r="H35" s="1608"/>
      <c r="I35" s="1608"/>
      <c r="J35" s="1609"/>
      <c r="K35" s="1608"/>
      <c r="L35" s="1608"/>
      <c r="M35" s="1603">
        <v>47.1</v>
      </c>
      <c r="N35" s="1595"/>
      <c r="O35" s="1144"/>
      <c r="P35" s="1144"/>
      <c r="Q35" s="1144"/>
    </row>
    <row r="36" spans="1:33" s="54" customFormat="1" ht="15">
      <c r="A36" s="52">
        <v>22</v>
      </c>
      <c r="B36" s="1143"/>
      <c r="C36" s="1595"/>
      <c r="D36" s="1595"/>
      <c r="E36" s="1595">
        <v>344.69999999999993</v>
      </c>
      <c r="F36" s="1608"/>
      <c r="G36" s="1595"/>
      <c r="H36" s="1608"/>
      <c r="I36" s="1608"/>
      <c r="J36" s="1609"/>
      <c r="K36" s="1608"/>
      <c r="L36" s="1608"/>
      <c r="M36" s="1603">
        <v>46.349999999999994</v>
      </c>
      <c r="N36" s="1595"/>
      <c r="O36" s="1144"/>
      <c r="P36" s="1144"/>
      <c r="Q36" s="1144"/>
    </row>
    <row r="37" spans="1:33" s="54" customFormat="1" ht="15">
      <c r="A37" s="52">
        <v>23</v>
      </c>
      <c r="B37" s="1143"/>
      <c r="C37" s="1595"/>
      <c r="D37" s="1595"/>
      <c r="E37" s="1603">
        <v>332.85</v>
      </c>
      <c r="F37" s="1608"/>
      <c r="G37" s="1608"/>
      <c r="H37" s="1608"/>
      <c r="I37" s="1608"/>
      <c r="J37" s="1609"/>
      <c r="K37" s="1608"/>
      <c r="L37" s="1608"/>
      <c r="M37" s="1603">
        <v>44.4</v>
      </c>
      <c r="N37" s="1595"/>
      <c r="O37" s="1144"/>
      <c r="P37" s="1144"/>
      <c r="Q37" s="1144"/>
    </row>
    <row r="38" spans="1:33" s="54" customFormat="1" ht="15">
      <c r="A38" s="52">
        <v>24</v>
      </c>
      <c r="B38" s="1143"/>
      <c r="C38" s="1595"/>
      <c r="D38" s="1595"/>
      <c r="E38" s="1603">
        <v>297.45000000000005</v>
      </c>
      <c r="F38" s="1608"/>
      <c r="G38" s="1608"/>
      <c r="H38" s="1608"/>
      <c r="I38" s="1608"/>
      <c r="J38" s="1609"/>
      <c r="K38" s="1608"/>
      <c r="L38" s="1608"/>
      <c r="M38" s="1603">
        <v>42.15</v>
      </c>
      <c r="N38" s="1595"/>
      <c r="O38" s="1144"/>
      <c r="P38" s="1144"/>
      <c r="Q38" s="1144"/>
    </row>
    <row r="39" spans="1:33" s="54" customFormat="1" ht="15">
      <c r="A39" s="52" t="s">
        <v>19</v>
      </c>
      <c r="B39" s="1222"/>
      <c r="C39" s="1597"/>
      <c r="D39" s="1597"/>
      <c r="E39" s="1610">
        <f>SUM(E15:E38)</f>
        <v>6977.7</v>
      </c>
      <c r="F39" s="1611"/>
      <c r="G39" s="1611"/>
      <c r="H39" s="1611"/>
      <c r="I39" s="1610"/>
      <c r="J39" s="1611"/>
      <c r="K39" s="1611"/>
      <c r="L39" s="1611"/>
      <c r="M39" s="1610">
        <f>SUM(M15:M38)</f>
        <v>1310.2499999999998</v>
      </c>
      <c r="N39" s="1597"/>
      <c r="O39" s="1222"/>
      <c r="P39" s="1222"/>
      <c r="Q39" s="1223"/>
    </row>
    <row r="40" spans="1:33" s="42" customFormat="1" ht="12.75" customHeight="1">
      <c r="A40" s="42" t="s">
        <v>20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 s="42" customFormat="1" ht="12.75" customHeight="1">
      <c r="A41" s="42" t="s">
        <v>21</v>
      </c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>
      <c r="A42" s="42" t="s">
        <v>651</v>
      </c>
      <c r="K42" s="42"/>
      <c r="L42" s="42"/>
      <c r="M42" s="42"/>
      <c r="N42" s="42"/>
      <c r="O42" s="42"/>
      <c r="P42" s="42"/>
      <c r="Q42" s="42"/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>
      <c r="A43" s="42" t="s">
        <v>23</v>
      </c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  <row r="44" spans="1:33">
      <c r="R44" s="1043"/>
      <c r="S44" s="1043"/>
      <c r="T44" s="1043"/>
      <c r="U44" s="1043"/>
      <c r="V44" s="1043"/>
      <c r="W44" s="1043"/>
      <c r="X44" s="1043"/>
      <c r="Y44" s="1043"/>
      <c r="Z44" s="1043"/>
      <c r="AA44" s="1043"/>
      <c r="AB44" s="1043"/>
      <c r="AC44" s="1043"/>
      <c r="AD44" s="1043"/>
      <c r="AE44" s="1043"/>
      <c r="AF44" s="1043"/>
      <c r="AG44" s="1043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>
      <c r="B1" s="2213" t="s">
        <v>484</v>
      </c>
      <c r="C1" s="2142"/>
      <c r="D1" s="2142"/>
      <c r="E1" s="2142"/>
      <c r="F1" s="2142"/>
      <c r="J1" s="801" t="s">
        <v>176</v>
      </c>
      <c r="N1" s="2207" t="s">
        <v>33</v>
      </c>
      <c r="O1" s="2207"/>
      <c r="P1" s="2207"/>
      <c r="Q1" s="2207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56" customFormat="1" ht="10.5" customHeight="1">
      <c r="B2" s="2208" t="s">
        <v>1</v>
      </c>
      <c r="C2" s="2128"/>
      <c r="D2" s="2128"/>
      <c r="E2" s="2128"/>
      <c r="F2" s="2128"/>
      <c r="I2" s="56" t="s">
        <v>28</v>
      </c>
      <c r="N2" s="2208" t="s">
        <v>2</v>
      </c>
      <c r="O2" s="2209"/>
      <c r="P2" s="2209"/>
      <c r="Q2" s="2209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56" customFormat="1" ht="13.5" customHeight="1">
      <c r="N3" s="56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56" customFormat="1" ht="15" customHeight="1">
      <c r="B4" s="2212" t="s">
        <v>4</v>
      </c>
      <c r="C4" s="2142"/>
      <c r="D4" s="58"/>
      <c r="E4" s="1040"/>
      <c r="F4" s="1040"/>
      <c r="G4" s="1040"/>
      <c r="H4" s="1040"/>
      <c r="I4" s="866" t="s">
        <v>5</v>
      </c>
      <c r="J4" s="57"/>
      <c r="K4" s="57"/>
      <c r="L4" s="57"/>
      <c r="O4" s="59" t="s">
        <v>34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56" customFormat="1" ht="9.75" customHeight="1">
      <c r="B5" s="2203" t="s">
        <v>7</v>
      </c>
      <c r="C5" s="2140"/>
      <c r="D5" s="57"/>
      <c r="E5" s="57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56" customFormat="1" ht="12" customHeight="1">
      <c r="A6" s="221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56" customFormat="1" ht="15.75">
      <c r="A7" s="221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56" customFormat="1" ht="9" customHeight="1">
      <c r="A8" s="1307">
        <v>372</v>
      </c>
      <c r="B8" s="1306" t="s">
        <v>375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56" customFormat="1">
      <c r="A9" s="2197" t="s">
        <v>9</v>
      </c>
      <c r="B9" s="2204" t="s">
        <v>10</v>
      </c>
      <c r="C9" s="2205"/>
      <c r="D9" s="2205"/>
      <c r="E9" s="2205"/>
      <c r="F9" s="2205"/>
      <c r="G9" s="2205"/>
      <c r="H9" s="2205"/>
      <c r="I9" s="2206"/>
      <c r="J9" s="2204" t="s">
        <v>11</v>
      </c>
      <c r="K9" s="2205"/>
      <c r="L9" s="2205"/>
      <c r="M9" s="2205"/>
      <c r="N9" s="2205"/>
      <c r="O9" s="2205"/>
      <c r="P9" s="2205"/>
      <c r="Q9" s="2206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56" customFormat="1">
      <c r="A10" s="2198"/>
      <c r="B10" s="2200" t="s">
        <v>531</v>
      </c>
      <c r="C10" s="2201"/>
      <c r="D10" s="2201"/>
      <c r="E10" s="2202"/>
      <c r="F10" s="2200" t="s">
        <v>532</v>
      </c>
      <c r="G10" s="2135"/>
      <c r="H10" s="2135"/>
      <c r="I10" s="2136"/>
      <c r="J10" s="2200" t="s">
        <v>531</v>
      </c>
      <c r="K10" s="2201"/>
      <c r="L10" s="2201"/>
      <c r="M10" s="2202"/>
      <c r="N10" s="2200" t="s">
        <v>532</v>
      </c>
      <c r="O10" s="2135"/>
      <c r="P10" s="2135"/>
      <c r="Q10" s="2136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56" customFormat="1">
      <c r="A11" s="2198"/>
      <c r="B11" s="2200" t="s">
        <v>14</v>
      </c>
      <c r="C11" s="2201"/>
      <c r="E11" s="61">
        <v>7200</v>
      </c>
      <c r="F11" s="2200" t="s">
        <v>14</v>
      </c>
      <c r="G11" s="2201"/>
      <c r="H11" s="60"/>
      <c r="I11" s="61">
        <v>7200</v>
      </c>
      <c r="J11" s="2200" t="s">
        <v>14</v>
      </c>
      <c r="K11" s="2201"/>
      <c r="L11" s="60"/>
      <c r="M11" s="61">
        <f>E11</f>
        <v>7200</v>
      </c>
      <c r="N11" s="2200" t="s">
        <v>14</v>
      </c>
      <c r="O11" s="2201"/>
      <c r="P11" s="60"/>
      <c r="Q11" s="61">
        <f>I11</f>
        <v>7200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63" customFormat="1" ht="35.25" customHeight="1">
      <c r="A12" s="2199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>
      <c r="A14" s="66">
        <v>0</v>
      </c>
      <c r="B14" s="1143"/>
      <c r="C14" s="1158"/>
      <c r="D14" s="1158"/>
      <c r="E14" s="1323"/>
      <c r="F14" s="1143"/>
      <c r="G14" s="1158"/>
      <c r="H14" s="1158"/>
      <c r="I14" s="1323"/>
      <c r="J14" s="1143"/>
      <c r="K14" s="1158"/>
      <c r="L14" s="1158"/>
      <c r="M14" s="1323"/>
      <c r="N14" s="1143"/>
      <c r="O14" s="1158"/>
      <c r="P14" s="1158"/>
      <c r="Q14" s="1323"/>
    </row>
    <row r="15" spans="1:33" s="1523" customFormat="1" ht="15">
      <c r="A15" s="1521">
        <v>1</v>
      </c>
      <c r="B15" s="1143"/>
      <c r="C15" s="1522"/>
      <c r="D15" s="1158"/>
      <c r="E15" s="1158">
        <v>242</v>
      </c>
      <c r="F15" s="2019"/>
      <c r="G15" s="1158"/>
      <c r="H15" s="1624"/>
      <c r="I15" s="2028">
        <v>827</v>
      </c>
      <c r="J15" s="2027"/>
      <c r="K15" s="1891"/>
      <c r="L15" s="1891"/>
      <c r="M15" s="2024">
        <v>63</v>
      </c>
      <c r="N15" s="2023"/>
      <c r="O15" s="1892"/>
      <c r="P15" s="1892"/>
      <c r="Q15" s="2028">
        <v>186</v>
      </c>
      <c r="R15" s="1889"/>
      <c r="S15" s="1889"/>
      <c r="T15" s="1889"/>
      <c r="U15" s="1889"/>
      <c r="V15" s="1889"/>
      <c r="W15" s="1889"/>
      <c r="X15" s="1889"/>
      <c r="Y15" s="1889"/>
      <c r="Z15" s="1889"/>
      <c r="AA15" s="1889"/>
      <c r="AB15" s="1889"/>
    </row>
    <row r="16" spans="1:33" s="63" customFormat="1" ht="15">
      <c r="A16" s="66">
        <v>2</v>
      </c>
      <c r="B16" s="1143"/>
      <c r="C16" s="1158"/>
      <c r="D16" s="1158"/>
      <c r="E16" s="1158">
        <v>222</v>
      </c>
      <c r="F16" s="2020"/>
      <c r="G16" s="1158"/>
      <c r="H16" s="1626"/>
      <c r="I16" s="2029">
        <v>764</v>
      </c>
      <c r="J16" s="1322"/>
      <c r="K16" s="1158"/>
      <c r="L16" s="1158"/>
      <c r="M16" s="2025">
        <v>61</v>
      </c>
      <c r="N16" s="1322"/>
      <c r="O16" s="1158"/>
      <c r="P16" s="1158"/>
      <c r="Q16" s="2029">
        <v>172</v>
      </c>
      <c r="R16" s="1890"/>
      <c r="S16" s="1890"/>
      <c r="T16" s="1890"/>
      <c r="U16" s="1890"/>
      <c r="V16" s="1890"/>
      <c r="W16" s="1890"/>
      <c r="X16" s="1890"/>
      <c r="Y16" s="1890"/>
      <c r="Z16" s="1890"/>
      <c r="AA16" s="1890"/>
      <c r="AB16" s="1890"/>
    </row>
    <row r="17" spans="1:17" s="63" customFormat="1" ht="15">
      <c r="A17" s="66">
        <v>3</v>
      </c>
      <c r="B17" s="1143"/>
      <c r="C17" s="1158"/>
      <c r="D17" s="1158"/>
      <c r="E17" s="1158">
        <v>207</v>
      </c>
      <c r="F17" s="2020"/>
      <c r="G17" s="1158"/>
      <c r="H17" s="1626"/>
      <c r="I17" s="2029">
        <v>685</v>
      </c>
      <c r="J17" s="1322"/>
      <c r="K17" s="1158"/>
      <c r="L17" s="1321"/>
      <c r="M17" s="2025">
        <v>57</v>
      </c>
      <c r="N17" s="1322"/>
      <c r="O17" s="1158"/>
      <c r="P17" s="1321"/>
      <c r="Q17" s="2029">
        <v>192</v>
      </c>
    </row>
    <row r="18" spans="1:17" s="63" customFormat="1" ht="15">
      <c r="A18" s="66">
        <v>4</v>
      </c>
      <c r="B18" s="1143"/>
      <c r="C18" s="1158"/>
      <c r="D18" s="1158"/>
      <c r="E18" s="1158">
        <v>202</v>
      </c>
      <c r="F18" s="2020"/>
      <c r="G18" s="1158"/>
      <c r="H18" s="1626"/>
      <c r="I18" s="2029">
        <v>633</v>
      </c>
      <c r="J18" s="1322"/>
      <c r="K18" s="1158"/>
      <c r="L18" s="1321"/>
      <c r="M18" s="2025">
        <v>55</v>
      </c>
      <c r="N18" s="1322"/>
      <c r="O18" s="1158"/>
      <c r="P18" s="1321"/>
      <c r="Q18" s="2029">
        <v>182</v>
      </c>
    </row>
    <row r="19" spans="1:17" s="63" customFormat="1" ht="15">
      <c r="A19" s="66">
        <v>5</v>
      </c>
      <c r="B19" s="1143"/>
      <c r="C19" s="1158"/>
      <c r="D19" s="1158"/>
      <c r="E19" s="1158">
        <v>212</v>
      </c>
      <c r="F19" s="2020"/>
      <c r="G19" s="1158"/>
      <c r="H19" s="1626"/>
      <c r="I19" s="2029">
        <v>637</v>
      </c>
      <c r="J19" s="1322"/>
      <c r="K19" s="1158"/>
      <c r="L19" s="1321"/>
      <c r="M19" s="2025">
        <v>55</v>
      </c>
      <c r="N19" s="1322"/>
      <c r="O19" s="1158"/>
      <c r="P19" s="1321"/>
      <c r="Q19" s="2029">
        <v>186</v>
      </c>
    </row>
    <row r="20" spans="1:17" s="63" customFormat="1" ht="15">
      <c r="A20" s="66">
        <v>6</v>
      </c>
      <c r="B20" s="1143"/>
      <c r="C20" s="1158"/>
      <c r="D20" s="1158"/>
      <c r="E20" s="1158">
        <v>246</v>
      </c>
      <c r="F20" s="2020"/>
      <c r="G20" s="1158"/>
      <c r="H20" s="1626"/>
      <c r="I20" s="2029">
        <v>718</v>
      </c>
      <c r="J20" s="1322"/>
      <c r="K20" s="1158"/>
      <c r="L20" s="1321"/>
      <c r="M20" s="2025">
        <v>61</v>
      </c>
      <c r="N20" s="1322"/>
      <c r="O20" s="1158"/>
      <c r="P20" s="1321"/>
      <c r="Q20" s="2029">
        <v>202</v>
      </c>
    </row>
    <row r="21" spans="1:17" s="63" customFormat="1" ht="15">
      <c r="A21" s="66">
        <v>7</v>
      </c>
      <c r="B21" s="1143"/>
      <c r="C21" s="1158"/>
      <c r="D21" s="1158"/>
      <c r="E21" s="1158">
        <v>287</v>
      </c>
      <c r="F21" s="2020"/>
      <c r="G21" s="1158"/>
      <c r="H21" s="1626"/>
      <c r="I21" s="2029">
        <v>899</v>
      </c>
      <c r="J21" s="1322"/>
      <c r="K21" s="1158"/>
      <c r="L21" s="1321"/>
      <c r="M21" s="2025">
        <v>73</v>
      </c>
      <c r="N21" s="1322"/>
      <c r="O21" s="1158"/>
      <c r="P21" s="1321"/>
      <c r="Q21" s="2029">
        <v>219</v>
      </c>
    </row>
    <row r="22" spans="1:17" s="63" customFormat="1" ht="15">
      <c r="A22" s="66">
        <v>8</v>
      </c>
      <c r="B22" s="1143"/>
      <c r="C22" s="1158"/>
      <c r="D22" s="1158"/>
      <c r="E22" s="1158">
        <v>433</v>
      </c>
      <c r="F22" s="2020"/>
      <c r="G22" s="1158"/>
      <c r="H22" s="1626"/>
      <c r="I22" s="2029">
        <v>1142</v>
      </c>
      <c r="J22" s="1322"/>
      <c r="K22" s="1158"/>
      <c r="L22" s="1321"/>
      <c r="M22" s="2025">
        <v>176</v>
      </c>
      <c r="N22" s="1322"/>
      <c r="O22" s="1158"/>
      <c r="P22" s="1321"/>
      <c r="Q22" s="2029">
        <v>302</v>
      </c>
    </row>
    <row r="23" spans="1:17" s="63" customFormat="1" ht="15">
      <c r="A23" s="66">
        <v>9</v>
      </c>
      <c r="B23" s="1143"/>
      <c r="C23" s="1158"/>
      <c r="D23" s="1158"/>
      <c r="E23" s="1158">
        <v>662</v>
      </c>
      <c r="F23" s="2020"/>
      <c r="G23" s="1158"/>
      <c r="H23" s="1626"/>
      <c r="I23" s="2029">
        <v>1313</v>
      </c>
      <c r="J23" s="1322"/>
      <c r="K23" s="1158"/>
      <c r="L23" s="1321"/>
      <c r="M23" s="2025">
        <v>309</v>
      </c>
      <c r="N23" s="1322"/>
      <c r="O23" s="1158"/>
      <c r="P23" s="1321"/>
      <c r="Q23" s="2029">
        <v>352</v>
      </c>
    </row>
    <row r="24" spans="1:17" s="63" customFormat="1" ht="15">
      <c r="A24" s="66">
        <v>10</v>
      </c>
      <c r="B24" s="1143"/>
      <c r="C24" s="1158"/>
      <c r="D24" s="1158"/>
      <c r="E24" s="1158">
        <v>638</v>
      </c>
      <c r="F24" s="2021"/>
      <c r="G24" s="1158"/>
      <c r="H24" s="1626"/>
      <c r="I24" s="2030">
        <v>1430</v>
      </c>
      <c r="J24" s="1322"/>
      <c r="K24" s="1158"/>
      <c r="L24" s="1321"/>
      <c r="M24" s="2026">
        <v>289</v>
      </c>
      <c r="N24" s="1322"/>
      <c r="O24" s="1158"/>
      <c r="P24" s="1321"/>
      <c r="Q24" s="2030">
        <v>430</v>
      </c>
    </row>
    <row r="25" spans="1:17" s="63" customFormat="1" ht="15">
      <c r="A25" s="66">
        <v>11</v>
      </c>
      <c r="B25" s="1143"/>
      <c r="C25" s="1158"/>
      <c r="D25" s="1158"/>
      <c r="E25" s="1158">
        <v>651</v>
      </c>
      <c r="F25" s="2021"/>
      <c r="G25" s="1158"/>
      <c r="H25" s="1626"/>
      <c r="I25" s="2030">
        <v>1428</v>
      </c>
      <c r="J25" s="1322"/>
      <c r="K25" s="1158"/>
      <c r="L25" s="1321"/>
      <c r="M25" s="2026">
        <v>292</v>
      </c>
      <c r="N25" s="1322"/>
      <c r="O25" s="1158"/>
      <c r="P25" s="1321"/>
      <c r="Q25" s="2030">
        <v>425</v>
      </c>
    </row>
    <row r="26" spans="1:17" s="63" customFormat="1" ht="15">
      <c r="A26" s="66">
        <v>12</v>
      </c>
      <c r="B26" s="1143"/>
      <c r="C26" s="1158"/>
      <c r="D26" s="1158"/>
      <c r="E26" s="1158">
        <v>652</v>
      </c>
      <c r="F26" s="2021"/>
      <c r="G26" s="1158"/>
      <c r="H26" s="1626"/>
      <c r="I26" s="2030">
        <v>1433</v>
      </c>
      <c r="J26" s="1322"/>
      <c r="K26" s="1158"/>
      <c r="L26" s="1321"/>
      <c r="M26" s="2026">
        <v>319</v>
      </c>
      <c r="N26" s="1322"/>
      <c r="O26" s="1158"/>
      <c r="P26" s="1321"/>
      <c r="Q26" s="2030">
        <v>377</v>
      </c>
    </row>
    <row r="27" spans="1:17" s="63" customFormat="1" ht="15">
      <c r="A27" s="66">
        <v>13</v>
      </c>
      <c r="B27" s="1143"/>
      <c r="C27" s="1158"/>
      <c r="D27" s="1158"/>
      <c r="E27" s="1158">
        <v>646</v>
      </c>
      <c r="F27" s="2021"/>
      <c r="G27" s="1158"/>
      <c r="H27" s="1626"/>
      <c r="I27" s="2030">
        <v>1427</v>
      </c>
      <c r="J27" s="1322"/>
      <c r="K27" s="1158"/>
      <c r="L27" s="1321"/>
      <c r="M27" s="2026">
        <v>263</v>
      </c>
      <c r="N27" s="1322"/>
      <c r="O27" s="1158"/>
      <c r="P27" s="1321"/>
      <c r="Q27" s="2030">
        <v>363</v>
      </c>
    </row>
    <row r="28" spans="1:17" s="63" customFormat="1" ht="15">
      <c r="A28" s="66">
        <v>14</v>
      </c>
      <c r="B28" s="1143"/>
      <c r="C28" s="1158"/>
      <c r="D28" s="1158"/>
      <c r="E28" s="1158">
        <v>690</v>
      </c>
      <c r="F28" s="2021"/>
      <c r="G28" s="1158"/>
      <c r="H28" s="1626"/>
      <c r="I28" s="2030">
        <v>1407</v>
      </c>
      <c r="J28" s="1322"/>
      <c r="K28" s="1158"/>
      <c r="L28" s="1321"/>
      <c r="M28" s="2026">
        <v>346</v>
      </c>
      <c r="N28" s="1322"/>
      <c r="O28" s="1158"/>
      <c r="P28" s="1321"/>
      <c r="Q28" s="2030">
        <v>387</v>
      </c>
    </row>
    <row r="29" spans="1:17" s="63" customFormat="1" ht="15">
      <c r="A29" s="66">
        <v>15</v>
      </c>
      <c r="B29" s="1143"/>
      <c r="C29" s="1158"/>
      <c r="D29" s="1158"/>
      <c r="E29" s="1158">
        <v>663</v>
      </c>
      <c r="F29" s="2021"/>
      <c r="G29" s="1158"/>
      <c r="H29" s="1626"/>
      <c r="I29" s="2030">
        <v>1403</v>
      </c>
      <c r="J29" s="1322"/>
      <c r="K29" s="1158"/>
      <c r="L29" s="1321"/>
      <c r="M29" s="2026">
        <v>314</v>
      </c>
      <c r="N29" s="1322"/>
      <c r="O29" s="1158"/>
      <c r="P29" s="1321"/>
      <c r="Q29" s="2030">
        <v>411</v>
      </c>
    </row>
    <row r="30" spans="1:17" s="63" customFormat="1" ht="15">
      <c r="A30" s="66">
        <v>16</v>
      </c>
      <c r="B30" s="1143"/>
      <c r="C30" s="1158"/>
      <c r="D30" s="1158"/>
      <c r="E30" s="1158">
        <v>615</v>
      </c>
      <c r="F30" s="2021"/>
      <c r="G30" s="1158"/>
      <c r="H30" s="1626"/>
      <c r="I30" s="2030">
        <v>1372</v>
      </c>
      <c r="J30" s="1322"/>
      <c r="K30" s="1158"/>
      <c r="L30" s="1321"/>
      <c r="M30" s="2026">
        <v>323</v>
      </c>
      <c r="N30" s="1322"/>
      <c r="O30" s="1158"/>
      <c r="P30" s="1321"/>
      <c r="Q30" s="2030">
        <v>390</v>
      </c>
    </row>
    <row r="31" spans="1:17" s="67" customFormat="1" ht="15">
      <c r="A31" s="66">
        <v>17</v>
      </c>
      <c r="B31" s="1143"/>
      <c r="C31" s="1158"/>
      <c r="D31" s="1158"/>
      <c r="E31" s="1158">
        <v>556</v>
      </c>
      <c r="F31" s="2021"/>
      <c r="G31" s="1158"/>
      <c r="H31" s="1626"/>
      <c r="I31" s="2030">
        <v>1349</v>
      </c>
      <c r="J31" s="1322"/>
      <c r="K31" s="1158"/>
      <c r="L31" s="1321"/>
      <c r="M31" s="2026">
        <v>245</v>
      </c>
      <c r="N31" s="1322"/>
      <c r="O31" s="1158"/>
      <c r="P31" s="1321"/>
      <c r="Q31" s="2030">
        <v>349</v>
      </c>
    </row>
    <row r="32" spans="1:17" s="67" customFormat="1" ht="15">
      <c r="A32" s="66">
        <v>18</v>
      </c>
      <c r="B32" s="1143"/>
      <c r="C32" s="1158"/>
      <c r="D32" s="1158"/>
      <c r="E32" s="1158">
        <v>380</v>
      </c>
      <c r="F32" s="2021"/>
      <c r="G32" s="1158"/>
      <c r="H32" s="1626"/>
      <c r="I32" s="2030">
        <v>1230</v>
      </c>
      <c r="J32" s="1322"/>
      <c r="K32" s="1158"/>
      <c r="L32" s="1321"/>
      <c r="M32" s="2026">
        <v>94</v>
      </c>
      <c r="N32" s="1322"/>
      <c r="O32" s="1158"/>
      <c r="P32" s="1321"/>
      <c r="Q32" s="2030">
        <v>262</v>
      </c>
    </row>
    <row r="33" spans="1:33" s="67" customFormat="1" ht="15">
      <c r="A33" s="66">
        <v>19</v>
      </c>
      <c r="B33" s="1143"/>
      <c r="C33" s="1158"/>
      <c r="D33" s="1158"/>
      <c r="E33" s="1158">
        <v>361</v>
      </c>
      <c r="F33" s="2021"/>
      <c r="G33" s="1158"/>
      <c r="H33" s="1626"/>
      <c r="I33" s="2030">
        <v>1150</v>
      </c>
      <c r="J33" s="1322"/>
      <c r="K33" s="1158"/>
      <c r="L33" s="1321"/>
      <c r="M33" s="2026">
        <v>91</v>
      </c>
      <c r="N33" s="1322"/>
      <c r="O33" s="1158"/>
      <c r="P33" s="1321"/>
      <c r="Q33" s="2030">
        <v>210</v>
      </c>
    </row>
    <row r="34" spans="1:33" s="67" customFormat="1" ht="15">
      <c r="A34" s="66">
        <v>20</v>
      </c>
      <c r="B34" s="1143"/>
      <c r="C34" s="1158"/>
      <c r="D34" s="1158"/>
      <c r="E34" s="1158">
        <v>345</v>
      </c>
      <c r="F34" s="2021"/>
      <c r="G34" s="1158"/>
      <c r="H34" s="1626"/>
      <c r="I34" s="2030">
        <v>1078</v>
      </c>
      <c r="J34" s="1322"/>
      <c r="K34" s="1158"/>
      <c r="L34" s="1321"/>
      <c r="M34" s="2026">
        <v>78</v>
      </c>
      <c r="N34" s="1322"/>
      <c r="O34" s="1158"/>
      <c r="P34" s="1321"/>
      <c r="Q34" s="2030">
        <v>176</v>
      </c>
    </row>
    <row r="35" spans="1:33" s="67" customFormat="1" ht="15">
      <c r="A35" s="66">
        <v>21</v>
      </c>
      <c r="B35" s="1143"/>
      <c r="C35" s="1158"/>
      <c r="D35" s="1158"/>
      <c r="E35" s="1158">
        <v>345</v>
      </c>
      <c r="F35" s="2021"/>
      <c r="G35" s="1158"/>
      <c r="H35" s="1626"/>
      <c r="I35" s="2030">
        <v>1082</v>
      </c>
      <c r="J35" s="1322"/>
      <c r="K35" s="1158"/>
      <c r="L35" s="1321"/>
      <c r="M35" s="2026">
        <v>74</v>
      </c>
      <c r="N35" s="1322"/>
      <c r="O35" s="1158"/>
      <c r="P35" s="1321"/>
      <c r="Q35" s="2030">
        <v>180</v>
      </c>
    </row>
    <row r="36" spans="1:33" s="67" customFormat="1" ht="15">
      <c r="A36" s="66">
        <v>22</v>
      </c>
      <c r="B36" s="1143"/>
      <c r="C36" s="1158"/>
      <c r="D36" s="1158"/>
      <c r="E36" s="1158">
        <v>324</v>
      </c>
      <c r="F36" s="2021"/>
      <c r="G36" s="1158"/>
      <c r="H36" s="1626"/>
      <c r="I36" s="2030">
        <v>1036</v>
      </c>
      <c r="J36" s="1322"/>
      <c r="K36" s="1158"/>
      <c r="L36" s="1321"/>
      <c r="M36" s="2026">
        <v>66</v>
      </c>
      <c r="N36" s="1322"/>
      <c r="O36" s="1158"/>
      <c r="P36" s="1321"/>
      <c r="Q36" s="2030">
        <v>177</v>
      </c>
    </row>
    <row r="37" spans="1:33" s="67" customFormat="1" ht="15">
      <c r="A37" s="66">
        <v>23</v>
      </c>
      <c r="B37" s="1143"/>
      <c r="C37" s="1158"/>
      <c r="D37" s="1321"/>
      <c r="E37" s="1134">
        <v>308</v>
      </c>
      <c r="F37" s="2021"/>
      <c r="G37" s="1625"/>
      <c r="H37" s="1626"/>
      <c r="I37" s="2030">
        <v>1004</v>
      </c>
      <c r="J37" s="1322"/>
      <c r="K37" s="1158"/>
      <c r="L37" s="1321"/>
      <c r="M37" s="2026">
        <v>61</v>
      </c>
      <c r="N37" s="1322"/>
      <c r="O37" s="1158"/>
      <c r="P37" s="1321"/>
      <c r="Q37" s="2030">
        <v>173</v>
      </c>
    </row>
    <row r="38" spans="1:33" s="67" customFormat="1" ht="15">
      <c r="A38" s="66">
        <v>24</v>
      </c>
      <c r="B38" s="1143"/>
      <c r="C38" s="1158"/>
      <c r="D38" s="1321"/>
      <c r="E38" s="1134">
        <v>267</v>
      </c>
      <c r="F38" s="2022"/>
      <c r="G38" s="1625"/>
      <c r="H38" s="1626"/>
      <c r="I38" s="2030">
        <v>906</v>
      </c>
      <c r="J38" s="1322"/>
      <c r="K38" s="1158"/>
      <c r="L38" s="1321"/>
      <c r="M38" s="2026">
        <v>58</v>
      </c>
      <c r="N38" s="1322"/>
      <c r="O38" s="1158"/>
      <c r="P38" s="1321"/>
      <c r="Q38" s="2030">
        <v>156</v>
      </c>
    </row>
    <row r="39" spans="1:33" s="67" customFormat="1" ht="15">
      <c r="A39" s="66" t="s">
        <v>19</v>
      </c>
      <c r="B39" s="1221"/>
      <c r="C39" s="1221"/>
      <c r="D39" s="1221"/>
      <c r="E39" s="1633">
        <f>SUM(E15:E38)</f>
        <v>10154</v>
      </c>
      <c r="F39" s="1634"/>
      <c r="G39" s="1634"/>
      <c r="H39" s="1634"/>
      <c r="I39" s="1633">
        <f>SUM(I15:I38)</f>
        <v>26353</v>
      </c>
      <c r="J39" s="1221"/>
      <c r="K39" s="1221"/>
      <c r="L39" s="1221"/>
      <c r="M39" s="1633">
        <f>SUM(M15:M38)</f>
        <v>3823</v>
      </c>
      <c r="N39" s="1221"/>
      <c r="O39" s="1221"/>
      <c r="P39" s="1221"/>
      <c r="Q39" s="1633">
        <f>SUM(Q15:Q38)</f>
        <v>6459</v>
      </c>
    </row>
    <row r="40" spans="1:33" s="56" customFormat="1" ht="12.75" customHeight="1">
      <c r="A40" s="56" t="s">
        <v>20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 s="56" customFormat="1" ht="12.75" customHeight="1">
      <c r="A41" s="56" t="s">
        <v>21</v>
      </c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>
      <c r="A42" s="56" t="s">
        <v>651</v>
      </c>
      <c r="K42" s="56"/>
      <c r="L42" s="56"/>
      <c r="M42" s="56"/>
      <c r="N42" s="56"/>
      <c r="O42" s="56"/>
      <c r="P42" s="56"/>
      <c r="Q42" s="56"/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>
      <c r="A43" s="56" t="s">
        <v>23</v>
      </c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  <row r="44" spans="1:33"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>
      <c r="B1" s="2230" t="s">
        <v>484</v>
      </c>
      <c r="C1" s="2142"/>
      <c r="D1" s="2142"/>
      <c r="E1" s="2142"/>
      <c r="F1" s="2142"/>
      <c r="J1" s="801" t="s">
        <v>176</v>
      </c>
      <c r="N1" s="2224" t="s">
        <v>33</v>
      </c>
      <c r="O1" s="2224"/>
      <c r="P1" s="2224"/>
      <c r="Q1" s="2224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69" customFormat="1" ht="10.5" customHeight="1">
      <c r="B2" s="2225" t="s">
        <v>1</v>
      </c>
      <c r="C2" s="2128"/>
      <c r="D2" s="2128"/>
      <c r="E2" s="2128"/>
      <c r="F2" s="2128"/>
      <c r="N2" s="2225" t="s">
        <v>2</v>
      </c>
      <c r="O2" s="2226"/>
      <c r="P2" s="2226"/>
      <c r="Q2" s="2226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69" customFormat="1" ht="13.5" customHeight="1">
      <c r="N3" s="69" t="s">
        <v>3</v>
      </c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69" customFormat="1" ht="15" customHeight="1">
      <c r="B4" s="2229" t="s">
        <v>4</v>
      </c>
      <c r="C4" s="2142"/>
      <c r="D4" s="70"/>
      <c r="E4" s="1038"/>
      <c r="F4" s="1038"/>
      <c r="G4" s="1038"/>
      <c r="H4" s="1038"/>
      <c r="I4" s="865" t="s">
        <v>5</v>
      </c>
      <c r="J4" s="26"/>
      <c r="K4" s="26"/>
      <c r="L4" s="26"/>
      <c r="N4" s="71" t="s">
        <v>184</v>
      </c>
      <c r="O4" s="71"/>
      <c r="Q4" s="71" t="s">
        <v>185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69" customFormat="1" ht="9.75" customHeight="1">
      <c r="B5" s="2220" t="s">
        <v>7</v>
      </c>
      <c r="C5" s="2140"/>
      <c r="D5" s="26"/>
      <c r="E5" s="26"/>
      <c r="O5" s="71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69" customFormat="1" ht="12" customHeight="1">
      <c r="A6" s="222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69" customFormat="1" ht="15.75">
      <c r="A7" s="222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69" customFormat="1" ht="9" customHeight="1">
      <c r="A8" s="1306" t="s">
        <v>376</v>
      </c>
      <c r="B8" s="1306" t="s">
        <v>377</v>
      </c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69" customFormat="1">
      <c r="A9" s="2214" t="s">
        <v>9</v>
      </c>
      <c r="B9" s="2221" t="s">
        <v>10</v>
      </c>
      <c r="C9" s="2222"/>
      <c r="D9" s="2222"/>
      <c r="E9" s="2222"/>
      <c r="F9" s="2222"/>
      <c r="G9" s="2222"/>
      <c r="H9" s="2222"/>
      <c r="I9" s="2223"/>
      <c r="J9" s="2221" t="s">
        <v>11</v>
      </c>
      <c r="K9" s="2222"/>
      <c r="L9" s="2222"/>
      <c r="M9" s="2222"/>
      <c r="N9" s="2222"/>
      <c r="O9" s="2222"/>
      <c r="P9" s="2222"/>
      <c r="Q9" s="2223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69" customFormat="1">
      <c r="A10" s="2215"/>
      <c r="B10" s="2217" t="s">
        <v>534</v>
      </c>
      <c r="C10" s="2218"/>
      <c r="D10" s="2218"/>
      <c r="E10" s="2219"/>
      <c r="F10" s="2191" t="s">
        <v>535</v>
      </c>
      <c r="G10" s="2135"/>
      <c r="H10" s="2135"/>
      <c r="I10" s="2136"/>
      <c r="J10" s="2217" t="s">
        <v>534</v>
      </c>
      <c r="K10" s="2218"/>
      <c r="L10" s="2218"/>
      <c r="M10" s="2219"/>
      <c r="N10" s="2191" t="s">
        <v>535</v>
      </c>
      <c r="O10" s="2135"/>
      <c r="P10" s="2135"/>
      <c r="Q10" s="2136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69" customFormat="1">
      <c r="A11" s="2215"/>
      <c r="B11" s="2217" t="s">
        <v>14</v>
      </c>
      <c r="C11" s="2218"/>
      <c r="E11" s="40">
        <v>4800</v>
      </c>
      <c r="F11" s="2217" t="s">
        <v>14</v>
      </c>
      <c r="G11" s="2218"/>
      <c r="H11" s="53"/>
      <c r="I11" s="40">
        <v>7200</v>
      </c>
      <c r="J11" s="2217" t="s">
        <v>14</v>
      </c>
      <c r="K11" s="2218"/>
      <c r="L11" s="53"/>
      <c r="M11" s="40">
        <f>E11</f>
        <v>4800</v>
      </c>
      <c r="N11" s="2217" t="s">
        <v>14</v>
      </c>
      <c r="O11" s="2218"/>
      <c r="P11" s="53"/>
      <c r="Q11" s="40">
        <f>I11</f>
        <v>7200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73" customFormat="1" ht="35.25" customHeight="1">
      <c r="A12" s="2216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>
      <c r="A14" s="76">
        <v>0</v>
      </c>
      <c r="B14" s="1142"/>
      <c r="C14" s="1157"/>
      <c r="D14" s="1157"/>
      <c r="E14" s="1325"/>
      <c r="F14" s="1325"/>
      <c r="G14" s="1325"/>
      <c r="H14" s="1325"/>
      <c r="I14" s="1325"/>
      <c r="J14" s="1902"/>
      <c r="K14" s="1325"/>
      <c r="L14" s="1325"/>
      <c r="M14" s="1325"/>
      <c r="N14" s="1325"/>
      <c r="O14" s="1325"/>
      <c r="P14" s="1325"/>
      <c r="Q14" s="1325"/>
    </row>
    <row r="15" spans="1:33" s="1520" customFormat="1" ht="14.25">
      <c r="A15" s="1518">
        <v>1</v>
      </c>
      <c r="B15" s="1142"/>
      <c r="C15" s="1519"/>
      <c r="D15" s="1157"/>
      <c r="E15" s="1157">
        <v>234</v>
      </c>
      <c r="F15" s="1629"/>
      <c r="G15" s="1157"/>
      <c r="H15" s="1629"/>
      <c r="I15" s="1930">
        <v>1290</v>
      </c>
      <c r="J15" s="1507"/>
      <c r="K15" s="1519"/>
      <c r="L15" s="1519"/>
      <c r="M15" s="1933">
        <v>42</v>
      </c>
      <c r="N15" s="1519"/>
      <c r="O15" s="1519"/>
      <c r="P15" s="1519"/>
      <c r="Q15" s="1930">
        <v>735</v>
      </c>
    </row>
    <row r="16" spans="1:33" s="73" customFormat="1" ht="14.25">
      <c r="A16" s="76">
        <v>2</v>
      </c>
      <c r="B16" s="1142"/>
      <c r="C16" s="1157"/>
      <c r="D16" s="1157"/>
      <c r="E16" s="1157">
        <v>213</v>
      </c>
      <c r="F16" s="1630"/>
      <c r="G16" s="1157"/>
      <c r="H16" s="1630"/>
      <c r="I16" s="1931">
        <v>1260</v>
      </c>
      <c r="J16" s="1143"/>
      <c r="K16" s="1157"/>
      <c r="L16" s="1157"/>
      <c r="M16" s="1934">
        <v>39</v>
      </c>
      <c r="N16" s="1157"/>
      <c r="O16" s="1157"/>
      <c r="P16" s="1157"/>
      <c r="Q16" s="1931">
        <v>693</v>
      </c>
    </row>
    <row r="17" spans="1:17" s="73" customFormat="1" ht="14.25">
      <c r="A17" s="76">
        <v>3</v>
      </c>
      <c r="B17" s="1142"/>
      <c r="C17" s="1157"/>
      <c r="D17" s="1157"/>
      <c r="E17" s="1157">
        <v>218</v>
      </c>
      <c r="F17" s="1630"/>
      <c r="G17" s="1157"/>
      <c r="H17" s="1630"/>
      <c r="I17" s="1931">
        <v>1240</v>
      </c>
      <c r="J17" s="1143"/>
      <c r="K17" s="1157"/>
      <c r="L17" s="1157"/>
      <c r="M17" s="1934">
        <v>42</v>
      </c>
      <c r="N17" s="1157"/>
      <c r="O17" s="1157"/>
      <c r="P17" s="1157"/>
      <c r="Q17" s="1931">
        <v>737</v>
      </c>
    </row>
    <row r="18" spans="1:17" s="73" customFormat="1" ht="14.25">
      <c r="A18" s="76">
        <v>4</v>
      </c>
      <c r="B18" s="1142"/>
      <c r="C18" s="1157"/>
      <c r="D18" s="1157"/>
      <c r="E18" s="1157">
        <v>221</v>
      </c>
      <c r="F18" s="1630"/>
      <c r="G18" s="1157"/>
      <c r="H18" s="1630"/>
      <c r="I18" s="1931">
        <v>1235</v>
      </c>
      <c r="J18" s="1143"/>
      <c r="K18" s="1157"/>
      <c r="L18" s="1157"/>
      <c r="M18" s="1934">
        <v>41</v>
      </c>
      <c r="N18" s="1157"/>
      <c r="O18" s="1157"/>
      <c r="P18" s="1157"/>
      <c r="Q18" s="1931">
        <v>696</v>
      </c>
    </row>
    <row r="19" spans="1:17" s="73" customFormat="1" ht="14.25">
      <c r="A19" s="76">
        <v>5</v>
      </c>
      <c r="B19" s="1142"/>
      <c r="C19" s="1157"/>
      <c r="D19" s="1157"/>
      <c r="E19" s="1157">
        <v>224</v>
      </c>
      <c r="F19" s="1630"/>
      <c r="G19" s="1157"/>
      <c r="H19" s="1630"/>
      <c r="I19" s="1931">
        <v>1324</v>
      </c>
      <c r="J19" s="1143"/>
      <c r="K19" s="1157"/>
      <c r="L19" s="1157"/>
      <c r="M19" s="1934">
        <v>42</v>
      </c>
      <c r="N19" s="1157"/>
      <c r="O19" s="1157"/>
      <c r="P19" s="1157"/>
      <c r="Q19" s="1931">
        <v>779</v>
      </c>
    </row>
    <row r="20" spans="1:17" s="73" customFormat="1" ht="14.25">
      <c r="A20" s="76">
        <v>6</v>
      </c>
      <c r="B20" s="1142"/>
      <c r="C20" s="1157"/>
      <c r="D20" s="1157"/>
      <c r="E20" s="1157">
        <v>259</v>
      </c>
      <c r="F20" s="1630"/>
      <c r="G20" s="1157"/>
      <c r="H20" s="1630"/>
      <c r="I20" s="1931">
        <v>1170</v>
      </c>
      <c r="J20" s="1143"/>
      <c r="K20" s="1157"/>
      <c r="L20" s="1157"/>
      <c r="M20" s="1934">
        <v>46</v>
      </c>
      <c r="N20" s="1157"/>
      <c r="O20" s="1157"/>
      <c r="P20" s="1157"/>
      <c r="Q20" s="1931">
        <v>686</v>
      </c>
    </row>
    <row r="21" spans="1:17" s="73" customFormat="1" ht="14.25">
      <c r="A21" s="76">
        <v>7</v>
      </c>
      <c r="B21" s="1142"/>
      <c r="C21" s="1157"/>
      <c r="D21" s="1157"/>
      <c r="E21" s="1157">
        <v>507</v>
      </c>
      <c r="F21" s="1630"/>
      <c r="G21" s="1157"/>
      <c r="H21" s="1630"/>
      <c r="I21" s="1931">
        <v>1331</v>
      </c>
      <c r="J21" s="1143"/>
      <c r="K21" s="1157"/>
      <c r="L21" s="1157"/>
      <c r="M21" s="1934">
        <v>88</v>
      </c>
      <c r="N21" s="1157"/>
      <c r="O21" s="1157"/>
      <c r="P21" s="1157"/>
      <c r="Q21" s="1931">
        <v>786</v>
      </c>
    </row>
    <row r="22" spans="1:17" s="73" customFormat="1" ht="14.25">
      <c r="A22" s="76">
        <v>8</v>
      </c>
      <c r="B22" s="1142"/>
      <c r="C22" s="1157"/>
      <c r="D22" s="1157"/>
      <c r="E22" s="1157">
        <v>624</v>
      </c>
      <c r="F22" s="1630"/>
      <c r="G22" s="1157"/>
      <c r="H22" s="1630"/>
      <c r="I22" s="1931">
        <v>1481</v>
      </c>
      <c r="J22" s="1143"/>
      <c r="K22" s="1157"/>
      <c r="L22" s="1157"/>
      <c r="M22" s="1934">
        <v>112</v>
      </c>
      <c r="N22" s="1157"/>
      <c r="O22" s="1157"/>
      <c r="P22" s="1157"/>
      <c r="Q22" s="1931">
        <v>846</v>
      </c>
    </row>
    <row r="23" spans="1:17" s="73" customFormat="1" ht="14.25">
      <c r="A23" s="76">
        <v>9</v>
      </c>
      <c r="B23" s="1142"/>
      <c r="C23" s="1157"/>
      <c r="D23" s="1157"/>
      <c r="E23" s="1157">
        <v>551</v>
      </c>
      <c r="F23" s="1630"/>
      <c r="G23" s="1157"/>
      <c r="H23" s="1630"/>
      <c r="I23" s="1931">
        <v>1460</v>
      </c>
      <c r="J23" s="1143"/>
      <c r="K23" s="1157"/>
      <c r="L23" s="1157"/>
      <c r="M23" s="1934">
        <v>95</v>
      </c>
      <c r="N23" s="1157"/>
      <c r="O23" s="1157"/>
      <c r="P23" s="1157"/>
      <c r="Q23" s="1931">
        <v>822</v>
      </c>
    </row>
    <row r="24" spans="1:17" s="73" customFormat="1" ht="14.25">
      <c r="A24" s="76">
        <v>10</v>
      </c>
      <c r="B24" s="1142"/>
      <c r="C24" s="1157"/>
      <c r="D24" s="1157"/>
      <c r="E24" s="1157">
        <v>510</v>
      </c>
      <c r="F24" s="1630"/>
      <c r="G24" s="1157"/>
      <c r="H24" s="1630"/>
      <c r="I24" s="1932">
        <v>1636</v>
      </c>
      <c r="J24" s="1143"/>
      <c r="K24" s="1157"/>
      <c r="L24" s="1157"/>
      <c r="M24" s="1134">
        <v>86</v>
      </c>
      <c r="N24" s="1157"/>
      <c r="O24" s="1157"/>
      <c r="P24" s="1157"/>
      <c r="Q24" s="1932">
        <v>867</v>
      </c>
    </row>
    <row r="25" spans="1:17" s="73" customFormat="1" ht="14.25">
      <c r="A25" s="76">
        <v>11</v>
      </c>
      <c r="B25" s="1142"/>
      <c r="C25" s="1157"/>
      <c r="D25" s="1157"/>
      <c r="E25" s="1157">
        <v>511</v>
      </c>
      <c r="F25" s="1630"/>
      <c r="G25" s="1157"/>
      <c r="H25" s="1630"/>
      <c r="I25" s="1932">
        <v>1756</v>
      </c>
      <c r="J25" s="1143"/>
      <c r="K25" s="1157"/>
      <c r="L25" s="1157"/>
      <c r="M25" s="1134">
        <v>87</v>
      </c>
      <c r="N25" s="1157"/>
      <c r="O25" s="1157"/>
      <c r="P25" s="1157"/>
      <c r="Q25" s="1932">
        <v>992</v>
      </c>
    </row>
    <row r="26" spans="1:17" s="73" customFormat="1" ht="14.25">
      <c r="A26" s="76">
        <v>12</v>
      </c>
      <c r="B26" s="1142"/>
      <c r="C26" s="1157"/>
      <c r="D26" s="1157"/>
      <c r="E26" s="1157">
        <v>509</v>
      </c>
      <c r="F26" s="1630"/>
      <c r="G26" s="1157"/>
      <c r="H26" s="1630"/>
      <c r="I26" s="1932">
        <v>1756</v>
      </c>
      <c r="J26" s="1143"/>
      <c r="K26" s="1157"/>
      <c r="L26" s="1157"/>
      <c r="M26" s="1134">
        <v>85</v>
      </c>
      <c r="N26" s="1157"/>
      <c r="O26" s="1157"/>
      <c r="P26" s="1157"/>
      <c r="Q26" s="1932">
        <v>961</v>
      </c>
    </row>
    <row r="27" spans="1:17" s="73" customFormat="1" ht="14.25">
      <c r="A27" s="76">
        <v>13</v>
      </c>
      <c r="B27" s="1142"/>
      <c r="C27" s="1157"/>
      <c r="D27" s="1157"/>
      <c r="E27" s="1157">
        <v>482</v>
      </c>
      <c r="F27" s="1630"/>
      <c r="G27" s="1157"/>
      <c r="H27" s="1630"/>
      <c r="I27" s="1932">
        <v>1726</v>
      </c>
      <c r="J27" s="1143"/>
      <c r="K27" s="1157"/>
      <c r="L27" s="1157"/>
      <c r="M27" s="1134">
        <v>79</v>
      </c>
      <c r="N27" s="1157"/>
      <c r="O27" s="1157"/>
      <c r="P27" s="1157"/>
      <c r="Q27" s="1932">
        <v>954</v>
      </c>
    </row>
    <row r="28" spans="1:17" s="73" customFormat="1" ht="14.25">
      <c r="A28" s="76">
        <v>14</v>
      </c>
      <c r="B28" s="1142"/>
      <c r="C28" s="1157"/>
      <c r="D28" s="1157"/>
      <c r="E28" s="1157">
        <v>454</v>
      </c>
      <c r="F28" s="1630"/>
      <c r="G28" s="1157"/>
      <c r="H28" s="1630"/>
      <c r="I28" s="1932">
        <v>1666</v>
      </c>
      <c r="J28" s="1143"/>
      <c r="K28" s="1157"/>
      <c r="L28" s="1157"/>
      <c r="M28" s="1134">
        <v>74</v>
      </c>
      <c r="N28" s="1157"/>
      <c r="O28" s="1157"/>
      <c r="P28" s="1157"/>
      <c r="Q28" s="1932">
        <v>908</v>
      </c>
    </row>
    <row r="29" spans="1:17" s="73" customFormat="1" ht="14.25">
      <c r="A29" s="76">
        <v>15</v>
      </c>
      <c r="B29" s="1142"/>
      <c r="C29" s="1157"/>
      <c r="D29" s="1157"/>
      <c r="E29" s="1157">
        <v>406</v>
      </c>
      <c r="F29" s="1630"/>
      <c r="G29" s="1157"/>
      <c r="H29" s="1630"/>
      <c r="I29" s="1932">
        <v>1781</v>
      </c>
      <c r="J29" s="1143"/>
      <c r="K29" s="1157"/>
      <c r="L29" s="1157"/>
      <c r="M29" s="1134">
        <v>65</v>
      </c>
      <c r="N29" s="1157"/>
      <c r="O29" s="1157"/>
      <c r="P29" s="1157"/>
      <c r="Q29" s="1932">
        <v>1046</v>
      </c>
    </row>
    <row r="30" spans="1:17" s="73" customFormat="1" ht="14.25">
      <c r="A30" s="76">
        <v>16</v>
      </c>
      <c r="B30" s="1142"/>
      <c r="C30" s="1157"/>
      <c r="D30" s="1157"/>
      <c r="E30" s="1157">
        <v>402</v>
      </c>
      <c r="F30" s="1630"/>
      <c r="G30" s="1157"/>
      <c r="H30" s="1630"/>
      <c r="I30" s="1932">
        <v>1762</v>
      </c>
      <c r="J30" s="1143"/>
      <c r="K30" s="1157"/>
      <c r="L30" s="1157"/>
      <c r="M30" s="1134">
        <v>65</v>
      </c>
      <c r="N30" s="1157"/>
      <c r="O30" s="1157"/>
      <c r="P30" s="1157"/>
      <c r="Q30" s="1932">
        <v>988</v>
      </c>
    </row>
    <row r="31" spans="1:17" s="77" customFormat="1" ht="14.25">
      <c r="A31" s="76">
        <v>17</v>
      </c>
      <c r="B31" s="1142"/>
      <c r="C31" s="1157"/>
      <c r="D31" s="1157"/>
      <c r="E31" s="1157">
        <v>403</v>
      </c>
      <c r="F31" s="1630"/>
      <c r="G31" s="1157"/>
      <c r="H31" s="1630"/>
      <c r="I31" s="1932">
        <v>1800</v>
      </c>
      <c r="J31" s="1143"/>
      <c r="K31" s="1157"/>
      <c r="L31" s="1157"/>
      <c r="M31" s="1134">
        <v>65</v>
      </c>
      <c r="N31" s="1157"/>
      <c r="O31" s="1157"/>
      <c r="P31" s="1157"/>
      <c r="Q31" s="1932">
        <v>1040</v>
      </c>
    </row>
    <row r="32" spans="1:17" s="77" customFormat="1" ht="14.25">
      <c r="A32" s="76">
        <v>18</v>
      </c>
      <c r="B32" s="1142"/>
      <c r="C32" s="1157"/>
      <c r="D32" s="1157"/>
      <c r="E32" s="1157">
        <v>405</v>
      </c>
      <c r="F32" s="1630"/>
      <c r="G32" s="1157"/>
      <c r="H32" s="1630"/>
      <c r="I32" s="1932">
        <v>1630</v>
      </c>
      <c r="J32" s="1143"/>
      <c r="K32" s="1157"/>
      <c r="L32" s="1157"/>
      <c r="M32" s="1134">
        <v>64</v>
      </c>
      <c r="N32" s="1157"/>
      <c r="O32" s="1157"/>
      <c r="P32" s="1157"/>
      <c r="Q32" s="1932">
        <v>877</v>
      </c>
    </row>
    <row r="33" spans="1:33" s="77" customFormat="1" ht="14.25">
      <c r="A33" s="76">
        <v>19</v>
      </c>
      <c r="B33" s="1142"/>
      <c r="C33" s="1157"/>
      <c r="D33" s="1157"/>
      <c r="E33" s="1157">
        <v>456</v>
      </c>
      <c r="F33" s="1630"/>
      <c r="G33" s="1157"/>
      <c r="H33" s="1630"/>
      <c r="I33" s="1932">
        <v>1555</v>
      </c>
      <c r="J33" s="1143"/>
      <c r="K33" s="1157"/>
      <c r="L33" s="1157"/>
      <c r="M33" s="1134">
        <v>75</v>
      </c>
      <c r="N33" s="1157"/>
      <c r="O33" s="1157"/>
      <c r="P33" s="1157"/>
      <c r="Q33" s="1932">
        <v>877</v>
      </c>
    </row>
    <row r="34" spans="1:33" s="77" customFormat="1" ht="14.25">
      <c r="A34" s="76">
        <v>20</v>
      </c>
      <c r="B34" s="1142"/>
      <c r="C34" s="1157"/>
      <c r="D34" s="1157"/>
      <c r="E34" s="1157">
        <v>574</v>
      </c>
      <c r="F34" s="1630"/>
      <c r="G34" s="1157"/>
      <c r="H34" s="1630"/>
      <c r="I34" s="1932">
        <v>1595</v>
      </c>
      <c r="J34" s="1143"/>
      <c r="K34" s="1157"/>
      <c r="L34" s="1157"/>
      <c r="M34" s="1134">
        <v>99</v>
      </c>
      <c r="N34" s="1157"/>
      <c r="O34" s="1157"/>
      <c r="P34" s="1157"/>
      <c r="Q34" s="1932">
        <v>902</v>
      </c>
    </row>
    <row r="35" spans="1:33" s="77" customFormat="1" ht="14.25">
      <c r="A35" s="76">
        <v>21</v>
      </c>
      <c r="B35" s="1142"/>
      <c r="C35" s="1157"/>
      <c r="D35" s="1157"/>
      <c r="E35" s="1157">
        <v>662</v>
      </c>
      <c r="F35" s="1630"/>
      <c r="G35" s="1157"/>
      <c r="H35" s="1630"/>
      <c r="I35" s="1932">
        <v>1402</v>
      </c>
      <c r="J35" s="1143"/>
      <c r="K35" s="1157"/>
      <c r="L35" s="1157"/>
      <c r="M35" s="1134">
        <v>122</v>
      </c>
      <c r="N35" s="1157"/>
      <c r="O35" s="1157"/>
      <c r="P35" s="1157"/>
      <c r="Q35" s="1932">
        <v>810</v>
      </c>
    </row>
    <row r="36" spans="1:33" s="77" customFormat="1" ht="14.25">
      <c r="A36" s="76">
        <v>22</v>
      </c>
      <c r="B36" s="1142"/>
      <c r="C36" s="1157"/>
      <c r="D36" s="1157"/>
      <c r="E36" s="1157">
        <v>690</v>
      </c>
      <c r="F36" s="1630"/>
      <c r="G36" s="1157"/>
      <c r="H36" s="1630"/>
      <c r="I36" s="1932">
        <v>1265</v>
      </c>
      <c r="J36" s="1143"/>
      <c r="K36" s="1157"/>
      <c r="L36" s="1157"/>
      <c r="M36" s="1134">
        <v>128</v>
      </c>
      <c r="N36" s="1157"/>
      <c r="O36" s="1157"/>
      <c r="P36" s="1157"/>
      <c r="Q36" s="1932">
        <v>703</v>
      </c>
    </row>
    <row r="37" spans="1:33" s="77" customFormat="1" ht="14.25">
      <c r="A37" s="76">
        <v>23</v>
      </c>
      <c r="B37" s="1142"/>
      <c r="C37" s="1157"/>
      <c r="D37" s="1324"/>
      <c r="E37" s="1932">
        <v>488</v>
      </c>
      <c r="F37" s="1630"/>
      <c r="G37" s="1630"/>
      <c r="H37" s="1630"/>
      <c r="I37" s="1932">
        <v>1331</v>
      </c>
      <c r="J37" s="1143"/>
      <c r="K37" s="1157"/>
      <c r="L37" s="1157"/>
      <c r="M37" s="1134">
        <v>87</v>
      </c>
      <c r="N37" s="1157"/>
      <c r="O37" s="1157"/>
      <c r="P37" s="1157"/>
      <c r="Q37" s="1932">
        <v>767</v>
      </c>
    </row>
    <row r="38" spans="1:33" s="77" customFormat="1" ht="14.25">
      <c r="A38" s="76">
        <v>24</v>
      </c>
      <c r="B38" s="1142"/>
      <c r="C38" s="1157"/>
      <c r="D38" s="1324"/>
      <c r="E38" s="1932">
        <v>328</v>
      </c>
      <c r="F38" s="1630"/>
      <c r="G38" s="1630"/>
      <c r="H38" s="1630"/>
      <c r="I38" s="1932">
        <v>1285</v>
      </c>
      <c r="J38" s="1143"/>
      <c r="K38" s="1157"/>
      <c r="L38" s="1157"/>
      <c r="M38" s="1134">
        <v>56</v>
      </c>
      <c r="N38" s="1157"/>
      <c r="O38" s="1157"/>
      <c r="P38" s="1157"/>
      <c r="Q38" s="1932">
        <v>707</v>
      </c>
    </row>
    <row r="39" spans="1:33" s="77" customFormat="1" ht="15">
      <c r="A39" s="76" t="s">
        <v>19</v>
      </c>
      <c r="B39" s="1220"/>
      <c r="C39" s="1220"/>
      <c r="D39" s="1220"/>
      <c r="E39" s="1635">
        <f>SUM(E15:E38)</f>
        <v>10331</v>
      </c>
      <c r="F39" s="1928"/>
      <c r="G39" s="1928"/>
      <c r="H39" s="1928"/>
      <c r="I39" s="1635">
        <f>SUM(I15:I38)</f>
        <v>35737</v>
      </c>
      <c r="J39" s="1929"/>
      <c r="K39" s="1929"/>
      <c r="L39" s="1929"/>
      <c r="M39" s="1635">
        <f>SUM(M15:M38)</f>
        <v>1784</v>
      </c>
      <c r="N39" s="1929"/>
      <c r="O39" s="1929"/>
      <c r="P39" s="1929"/>
      <c r="Q39" s="1635">
        <f>SUM(Q15:Q38)</f>
        <v>20179</v>
      </c>
    </row>
    <row r="40" spans="1:33" s="69" customFormat="1" ht="12.75" customHeight="1">
      <c r="A40" s="69" t="s">
        <v>20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 s="69" customFormat="1" ht="12.75" customHeight="1">
      <c r="A41" s="69" t="s">
        <v>21</v>
      </c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>
      <c r="A42" s="69" t="s">
        <v>651</v>
      </c>
      <c r="K42" s="69"/>
      <c r="L42" s="69"/>
      <c r="M42" s="69"/>
      <c r="N42" s="69"/>
      <c r="O42" s="69"/>
      <c r="P42" s="69"/>
      <c r="Q42" s="69"/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>
      <c r="A43" s="69" t="s">
        <v>23</v>
      </c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  <row r="44" spans="1:33"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AG44"/>
  <sheetViews>
    <sheetView zoomScale="85" zoomScaleNormal="85" zoomScaleSheetLayoutView="100" workbookViewId="0">
      <selection activeCell="O47" sqref="O47"/>
    </sheetView>
  </sheetViews>
  <sheetFormatPr defaultRowHeight="12.75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>
      <c r="B1" s="2247" t="s">
        <v>484</v>
      </c>
      <c r="C1" s="2142"/>
      <c r="D1" s="2142"/>
      <c r="E1" s="2142"/>
      <c r="F1" s="2142"/>
      <c r="J1" s="801" t="s">
        <v>176</v>
      </c>
      <c r="N1" s="2241" t="s">
        <v>33</v>
      </c>
      <c r="O1" s="2241"/>
      <c r="P1" s="2241"/>
      <c r="Q1" s="2241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79" customFormat="1" ht="10.5" customHeight="1">
      <c r="B2" s="2242" t="s">
        <v>1</v>
      </c>
      <c r="C2" s="2128"/>
      <c r="D2" s="2128"/>
      <c r="E2" s="2128"/>
      <c r="F2" s="2128"/>
      <c r="N2" s="2242" t="s">
        <v>2</v>
      </c>
      <c r="O2" s="2243"/>
      <c r="P2" s="2243"/>
      <c r="Q2" s="2243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79" customFormat="1" ht="13.5" customHeight="1">
      <c r="N3" s="79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79" customFormat="1" ht="15" customHeight="1">
      <c r="B4" s="2246" t="s">
        <v>4</v>
      </c>
      <c r="C4" s="2142"/>
      <c r="D4" s="81"/>
      <c r="E4" s="1036"/>
      <c r="F4" s="1036"/>
      <c r="G4" s="1036"/>
      <c r="H4" s="1036"/>
      <c r="I4" s="864" t="s">
        <v>5</v>
      </c>
      <c r="J4" s="80"/>
      <c r="K4" s="80"/>
      <c r="L4" s="80"/>
      <c r="O4" s="82" t="s">
        <v>35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79" customFormat="1" ht="9.75" customHeight="1">
      <c r="B5" s="2237" t="s">
        <v>7</v>
      </c>
      <c r="C5" s="2140"/>
      <c r="D5" s="80"/>
      <c r="E5" s="80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79" customFormat="1" ht="12" customHeight="1">
      <c r="A6" s="2244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79" customFormat="1" ht="15.75">
      <c r="A7" s="2245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79" customFormat="1" ht="9" customHeight="1">
      <c r="A8" s="1306" t="s">
        <v>378</v>
      </c>
      <c r="B8" s="1306" t="s">
        <v>379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79" customFormat="1">
      <c r="A9" s="2231" t="s">
        <v>9</v>
      </c>
      <c r="B9" s="2238" t="s">
        <v>10</v>
      </c>
      <c r="C9" s="2239"/>
      <c r="D9" s="2239"/>
      <c r="E9" s="2239"/>
      <c r="F9" s="2239"/>
      <c r="G9" s="2239"/>
      <c r="H9" s="2239"/>
      <c r="I9" s="2240"/>
      <c r="J9" s="2238" t="s">
        <v>11</v>
      </c>
      <c r="K9" s="2239"/>
      <c r="L9" s="2239"/>
      <c r="M9" s="2239"/>
      <c r="N9" s="2239"/>
      <c r="O9" s="2239"/>
      <c r="P9" s="2239"/>
      <c r="Q9" s="2240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79" customFormat="1">
      <c r="A10" s="2232"/>
      <c r="B10" s="2234" t="s">
        <v>536</v>
      </c>
      <c r="C10" s="2235"/>
      <c r="D10" s="2235"/>
      <c r="E10" s="2236"/>
      <c r="F10" s="2234" t="s">
        <v>537</v>
      </c>
      <c r="G10" s="2135"/>
      <c r="H10" s="2135"/>
      <c r="I10" s="2136"/>
      <c r="J10" s="2234" t="s">
        <v>536</v>
      </c>
      <c r="K10" s="2235"/>
      <c r="L10" s="2235"/>
      <c r="M10" s="2236"/>
      <c r="N10" s="2234" t="s">
        <v>537</v>
      </c>
      <c r="O10" s="2135"/>
      <c r="P10" s="2135"/>
      <c r="Q10" s="2136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79" customFormat="1">
      <c r="A11" s="2232"/>
      <c r="B11" s="2234" t="s">
        <v>14</v>
      </c>
      <c r="C11" s="2235"/>
      <c r="E11" s="84">
        <v>12000</v>
      </c>
      <c r="F11" s="2234" t="s">
        <v>14</v>
      </c>
      <c r="G11" s="2235"/>
      <c r="H11" s="83"/>
      <c r="I11" s="84">
        <v>7200</v>
      </c>
      <c r="J11" s="2234" t="s">
        <v>14</v>
      </c>
      <c r="K11" s="2235"/>
      <c r="L11" s="83"/>
      <c r="M11" s="84">
        <f>E11</f>
        <v>12000</v>
      </c>
      <c r="N11" s="2234" t="s">
        <v>14</v>
      </c>
      <c r="O11" s="2235"/>
      <c r="P11" s="83"/>
      <c r="Q11" s="84">
        <f>I11</f>
        <v>7200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86" customFormat="1" ht="35.25" customHeight="1">
      <c r="A12" s="2233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>
      <c r="A14" s="91">
        <v>0</v>
      </c>
      <c r="B14" s="1143"/>
      <c r="C14" s="1156"/>
      <c r="D14" s="1156"/>
      <c r="E14" s="1156"/>
      <c r="F14" s="1143"/>
      <c r="G14" s="1156"/>
      <c r="H14" s="1156"/>
      <c r="I14" s="1156"/>
      <c r="J14" s="1143"/>
      <c r="K14" s="1156"/>
      <c r="L14" s="1156"/>
      <c r="M14" s="1327"/>
      <c r="N14" s="1143"/>
      <c r="O14" s="1156"/>
      <c r="P14" s="1156"/>
      <c r="Q14" s="1327"/>
    </row>
    <row r="15" spans="1:33" s="1517" customFormat="1">
      <c r="A15" s="1514">
        <v>1</v>
      </c>
      <c r="B15" s="1143"/>
      <c r="C15" s="1515"/>
      <c r="D15" s="1156"/>
      <c r="E15" s="1156">
        <v>816</v>
      </c>
      <c r="F15" s="1509"/>
      <c r="G15" s="1156"/>
      <c r="H15" s="1515"/>
      <c r="I15" s="1935">
        <v>827</v>
      </c>
      <c r="J15" s="1507"/>
      <c r="K15" s="1515"/>
      <c r="L15" s="1516"/>
      <c r="M15" s="1935">
        <v>296</v>
      </c>
      <c r="N15" s="1509"/>
      <c r="O15" s="1515"/>
      <c r="P15" s="1516"/>
      <c r="Q15" s="1935">
        <v>186</v>
      </c>
    </row>
    <row r="16" spans="1:33" s="86" customFormat="1">
      <c r="A16" s="91">
        <v>2</v>
      </c>
      <c r="B16" s="1143"/>
      <c r="C16" s="1156"/>
      <c r="D16" s="1156"/>
      <c r="E16" s="1156">
        <v>763</v>
      </c>
      <c r="F16" s="1322"/>
      <c r="G16" s="1156"/>
      <c r="H16" s="1156"/>
      <c r="I16" s="1936">
        <v>764</v>
      </c>
      <c r="J16" s="1143"/>
      <c r="K16" s="1156"/>
      <c r="L16" s="1326"/>
      <c r="M16" s="1936">
        <v>273</v>
      </c>
      <c r="N16" s="1322"/>
      <c r="O16" s="1156"/>
      <c r="P16" s="1326"/>
      <c r="Q16" s="1936">
        <v>172</v>
      </c>
    </row>
    <row r="17" spans="1:17" s="86" customFormat="1">
      <c r="A17" s="91">
        <v>3</v>
      </c>
      <c r="B17" s="1143"/>
      <c r="C17" s="1156"/>
      <c r="D17" s="1156"/>
      <c r="E17" s="1156">
        <v>698</v>
      </c>
      <c r="F17" s="1322"/>
      <c r="G17" s="1156"/>
      <c r="H17" s="1156"/>
      <c r="I17" s="1936">
        <v>685</v>
      </c>
      <c r="J17" s="1143"/>
      <c r="K17" s="1156"/>
      <c r="L17" s="1326"/>
      <c r="M17" s="1936">
        <v>264</v>
      </c>
      <c r="N17" s="1322"/>
      <c r="O17" s="1156"/>
      <c r="P17" s="1326"/>
      <c r="Q17" s="1936">
        <v>192</v>
      </c>
    </row>
    <row r="18" spans="1:17" s="86" customFormat="1">
      <c r="A18" s="91">
        <v>4</v>
      </c>
      <c r="B18" s="1143"/>
      <c r="C18" s="1156"/>
      <c r="D18" s="1156"/>
      <c r="E18" s="1156">
        <v>694</v>
      </c>
      <c r="F18" s="1322"/>
      <c r="G18" s="1156"/>
      <c r="H18" s="1156"/>
      <c r="I18" s="1936">
        <v>633</v>
      </c>
      <c r="J18" s="1143"/>
      <c r="K18" s="1156"/>
      <c r="L18" s="1326"/>
      <c r="M18" s="1936">
        <v>257</v>
      </c>
      <c r="N18" s="1322"/>
      <c r="O18" s="1156"/>
      <c r="P18" s="1326"/>
      <c r="Q18" s="1936">
        <v>182</v>
      </c>
    </row>
    <row r="19" spans="1:17" s="86" customFormat="1">
      <c r="A19" s="91">
        <v>5</v>
      </c>
      <c r="B19" s="1143"/>
      <c r="C19" s="1156"/>
      <c r="D19" s="1156"/>
      <c r="E19" s="1156">
        <v>753</v>
      </c>
      <c r="F19" s="1322"/>
      <c r="G19" s="1156"/>
      <c r="H19" s="1326"/>
      <c r="I19" s="1936">
        <v>637</v>
      </c>
      <c r="J19" s="1322"/>
      <c r="K19" s="1156"/>
      <c r="L19" s="1326"/>
      <c r="M19" s="1936">
        <v>268</v>
      </c>
      <c r="N19" s="1322"/>
      <c r="O19" s="1156"/>
      <c r="P19" s="1326"/>
      <c r="Q19" s="1936">
        <v>186</v>
      </c>
    </row>
    <row r="20" spans="1:17" s="86" customFormat="1">
      <c r="A20" s="91">
        <v>6</v>
      </c>
      <c r="B20" s="1143"/>
      <c r="C20" s="1156"/>
      <c r="D20" s="1156"/>
      <c r="E20" s="1156">
        <v>818</v>
      </c>
      <c r="F20" s="1322"/>
      <c r="G20" s="1156"/>
      <c r="H20" s="1326"/>
      <c r="I20" s="1936">
        <v>718</v>
      </c>
      <c r="J20" s="1322"/>
      <c r="K20" s="1156"/>
      <c r="L20" s="1326"/>
      <c r="M20" s="1936">
        <v>283</v>
      </c>
      <c r="N20" s="1322"/>
      <c r="O20" s="1156"/>
      <c r="P20" s="1326"/>
      <c r="Q20" s="1936">
        <v>202</v>
      </c>
    </row>
    <row r="21" spans="1:17" s="86" customFormat="1">
      <c r="A21" s="91">
        <v>7</v>
      </c>
      <c r="B21" s="1143"/>
      <c r="C21" s="1156"/>
      <c r="D21" s="1156"/>
      <c r="E21" s="1156">
        <v>878</v>
      </c>
      <c r="F21" s="1322"/>
      <c r="G21" s="1156"/>
      <c r="H21" s="1326"/>
      <c r="I21" s="1936">
        <v>899</v>
      </c>
      <c r="J21" s="1322"/>
      <c r="K21" s="1156"/>
      <c r="L21" s="1326"/>
      <c r="M21" s="1936">
        <v>289</v>
      </c>
      <c r="N21" s="1322"/>
      <c r="O21" s="1156"/>
      <c r="P21" s="1326"/>
      <c r="Q21" s="1936">
        <v>219</v>
      </c>
    </row>
    <row r="22" spans="1:17" s="86" customFormat="1">
      <c r="A22" s="91">
        <v>8</v>
      </c>
      <c r="B22" s="1143"/>
      <c r="C22" s="1156"/>
      <c r="D22" s="1156"/>
      <c r="E22" s="1156">
        <v>935</v>
      </c>
      <c r="F22" s="1322"/>
      <c r="G22" s="1156"/>
      <c r="H22" s="1326"/>
      <c r="I22" s="1936">
        <v>1142</v>
      </c>
      <c r="J22" s="1322"/>
      <c r="K22" s="1156"/>
      <c r="L22" s="1326"/>
      <c r="M22" s="1936">
        <v>290</v>
      </c>
      <c r="N22" s="1322"/>
      <c r="O22" s="1156"/>
      <c r="P22" s="1326"/>
      <c r="Q22" s="1936">
        <v>302</v>
      </c>
    </row>
    <row r="23" spans="1:17" s="86" customFormat="1">
      <c r="A23" s="91">
        <v>9</v>
      </c>
      <c r="B23" s="1143"/>
      <c r="C23" s="1156"/>
      <c r="D23" s="1156"/>
      <c r="E23" s="1156">
        <v>1157</v>
      </c>
      <c r="F23" s="1322"/>
      <c r="G23" s="1156"/>
      <c r="H23" s="1326"/>
      <c r="I23" s="1936">
        <v>1313</v>
      </c>
      <c r="J23" s="1322"/>
      <c r="K23" s="1156"/>
      <c r="L23" s="1326"/>
      <c r="M23" s="1936">
        <v>367</v>
      </c>
      <c r="N23" s="1322"/>
      <c r="O23" s="1156"/>
      <c r="P23" s="1326"/>
      <c r="Q23" s="1936">
        <v>352</v>
      </c>
    </row>
    <row r="24" spans="1:17" s="86" customFormat="1">
      <c r="A24" s="91">
        <v>10</v>
      </c>
      <c r="B24" s="1143"/>
      <c r="C24" s="1156"/>
      <c r="D24" s="1156"/>
      <c r="E24" s="1156">
        <v>1207</v>
      </c>
      <c r="F24" s="1322"/>
      <c r="G24" s="1156"/>
      <c r="H24" s="1326"/>
      <c r="I24" s="1937">
        <v>1430</v>
      </c>
      <c r="J24" s="1322"/>
      <c r="K24" s="1156"/>
      <c r="L24" s="1326"/>
      <c r="M24" s="1937">
        <v>386</v>
      </c>
      <c r="N24" s="1322"/>
      <c r="O24" s="1156"/>
      <c r="P24" s="1326"/>
      <c r="Q24" s="1937">
        <v>430</v>
      </c>
    </row>
    <row r="25" spans="1:17" s="86" customFormat="1">
      <c r="A25" s="91">
        <v>11</v>
      </c>
      <c r="B25" s="1143"/>
      <c r="C25" s="1156"/>
      <c r="D25" s="1156"/>
      <c r="E25" s="1156">
        <v>1126</v>
      </c>
      <c r="F25" s="1322"/>
      <c r="G25" s="1156"/>
      <c r="H25" s="1326"/>
      <c r="I25" s="1937">
        <v>1428</v>
      </c>
      <c r="J25" s="1322"/>
      <c r="K25" s="1156"/>
      <c r="L25" s="1326"/>
      <c r="M25" s="1937">
        <v>404</v>
      </c>
      <c r="N25" s="1322"/>
      <c r="O25" s="1156"/>
      <c r="P25" s="1326"/>
      <c r="Q25" s="1937">
        <v>425</v>
      </c>
    </row>
    <row r="26" spans="1:17" s="86" customFormat="1">
      <c r="A26" s="91">
        <v>12</v>
      </c>
      <c r="B26" s="1143"/>
      <c r="C26" s="1156"/>
      <c r="D26" s="1156"/>
      <c r="E26" s="1156">
        <v>1101</v>
      </c>
      <c r="F26" s="1322"/>
      <c r="G26" s="1156"/>
      <c r="H26" s="1326"/>
      <c r="I26" s="1937">
        <v>1433</v>
      </c>
      <c r="J26" s="1322"/>
      <c r="K26" s="1156"/>
      <c r="L26" s="1326"/>
      <c r="M26" s="1937">
        <v>401</v>
      </c>
      <c r="N26" s="1322"/>
      <c r="O26" s="1156"/>
      <c r="P26" s="1326"/>
      <c r="Q26" s="1937">
        <v>377</v>
      </c>
    </row>
    <row r="27" spans="1:17" s="86" customFormat="1">
      <c r="A27" s="91">
        <v>13</v>
      </c>
      <c r="B27" s="1143"/>
      <c r="C27" s="1156"/>
      <c r="D27" s="1156"/>
      <c r="E27" s="1156">
        <v>1099</v>
      </c>
      <c r="F27" s="1322"/>
      <c r="G27" s="1156"/>
      <c r="H27" s="1326"/>
      <c r="I27" s="1937">
        <v>1427</v>
      </c>
      <c r="J27" s="1322"/>
      <c r="K27" s="1156"/>
      <c r="L27" s="1326"/>
      <c r="M27" s="1937">
        <v>398</v>
      </c>
      <c r="N27" s="1322"/>
      <c r="O27" s="1156"/>
      <c r="P27" s="1326"/>
      <c r="Q27" s="1937">
        <v>363</v>
      </c>
    </row>
    <row r="28" spans="1:17" s="86" customFormat="1">
      <c r="A28" s="91">
        <v>14</v>
      </c>
      <c r="B28" s="1143"/>
      <c r="C28" s="1156"/>
      <c r="D28" s="1156"/>
      <c r="E28" s="1156">
        <v>1088</v>
      </c>
      <c r="F28" s="1322"/>
      <c r="G28" s="1156"/>
      <c r="H28" s="1326"/>
      <c r="I28" s="1937">
        <v>1407</v>
      </c>
      <c r="J28" s="1322"/>
      <c r="K28" s="1156"/>
      <c r="L28" s="1326"/>
      <c r="M28" s="1937">
        <v>401</v>
      </c>
      <c r="N28" s="1322"/>
      <c r="O28" s="1156"/>
      <c r="P28" s="1326"/>
      <c r="Q28" s="1937">
        <v>387</v>
      </c>
    </row>
    <row r="29" spans="1:17" s="86" customFormat="1">
      <c r="A29" s="91">
        <v>15</v>
      </c>
      <c r="B29" s="1143"/>
      <c r="C29" s="1156"/>
      <c r="D29" s="1156"/>
      <c r="E29" s="1156">
        <v>1021</v>
      </c>
      <c r="F29" s="1322"/>
      <c r="G29" s="1156"/>
      <c r="H29" s="1326"/>
      <c r="I29" s="1937">
        <v>1403</v>
      </c>
      <c r="J29" s="1322"/>
      <c r="K29" s="1156"/>
      <c r="L29" s="1326"/>
      <c r="M29" s="1937">
        <v>371</v>
      </c>
      <c r="N29" s="1322"/>
      <c r="O29" s="1156"/>
      <c r="P29" s="1326"/>
      <c r="Q29" s="1937">
        <v>411</v>
      </c>
    </row>
    <row r="30" spans="1:17" s="86" customFormat="1">
      <c r="A30" s="91">
        <v>16</v>
      </c>
      <c r="B30" s="1143"/>
      <c r="C30" s="1156"/>
      <c r="D30" s="1156"/>
      <c r="E30" s="1156">
        <v>1024</v>
      </c>
      <c r="F30" s="1322"/>
      <c r="G30" s="1156"/>
      <c r="H30" s="1326"/>
      <c r="I30" s="1937">
        <v>1372</v>
      </c>
      <c r="J30" s="1322"/>
      <c r="K30" s="1156"/>
      <c r="L30" s="1326"/>
      <c r="M30" s="1937">
        <v>409</v>
      </c>
      <c r="N30" s="1322"/>
      <c r="O30" s="1156"/>
      <c r="P30" s="1326"/>
      <c r="Q30" s="1937">
        <v>390</v>
      </c>
    </row>
    <row r="31" spans="1:17" s="92" customFormat="1">
      <c r="A31" s="91">
        <v>17</v>
      </c>
      <c r="B31" s="1143"/>
      <c r="C31" s="1156"/>
      <c r="D31" s="1156"/>
      <c r="E31" s="1156">
        <v>1005</v>
      </c>
      <c r="F31" s="1322"/>
      <c r="G31" s="1156"/>
      <c r="H31" s="1326"/>
      <c r="I31" s="1937">
        <v>1349</v>
      </c>
      <c r="J31" s="1322"/>
      <c r="K31" s="1156"/>
      <c r="L31" s="1326"/>
      <c r="M31" s="1937">
        <v>355</v>
      </c>
      <c r="N31" s="1322"/>
      <c r="O31" s="1156"/>
      <c r="P31" s="1326"/>
      <c r="Q31" s="1937">
        <v>349</v>
      </c>
    </row>
    <row r="32" spans="1:17" s="92" customFormat="1">
      <c r="A32" s="91">
        <v>18</v>
      </c>
      <c r="B32" s="1143"/>
      <c r="C32" s="1156"/>
      <c r="D32" s="1156"/>
      <c r="E32" s="1156">
        <v>1029</v>
      </c>
      <c r="F32" s="1322"/>
      <c r="G32" s="1156"/>
      <c r="H32" s="1326"/>
      <c r="I32" s="1937">
        <v>1230</v>
      </c>
      <c r="J32" s="1322"/>
      <c r="K32" s="1156"/>
      <c r="L32" s="1326"/>
      <c r="M32" s="1937">
        <v>307</v>
      </c>
      <c r="N32" s="1322"/>
      <c r="O32" s="1156"/>
      <c r="P32" s="1326"/>
      <c r="Q32" s="1937">
        <v>262</v>
      </c>
    </row>
    <row r="33" spans="1:33" s="92" customFormat="1">
      <c r="A33" s="91">
        <v>19</v>
      </c>
      <c r="B33" s="1143"/>
      <c r="C33" s="1156"/>
      <c r="D33" s="1156"/>
      <c r="E33" s="1156">
        <v>1021</v>
      </c>
      <c r="F33" s="1322"/>
      <c r="G33" s="1156"/>
      <c r="H33" s="1326"/>
      <c r="I33" s="1937">
        <v>1150</v>
      </c>
      <c r="J33" s="1322"/>
      <c r="K33" s="1156"/>
      <c r="L33" s="1326"/>
      <c r="M33" s="1937">
        <v>294</v>
      </c>
      <c r="N33" s="1322"/>
      <c r="O33" s="1156"/>
      <c r="P33" s="1326"/>
      <c r="Q33" s="1937">
        <v>210</v>
      </c>
    </row>
    <row r="34" spans="1:33" s="92" customFormat="1">
      <c r="A34" s="91">
        <v>20</v>
      </c>
      <c r="B34" s="1143"/>
      <c r="C34" s="1156"/>
      <c r="D34" s="1156"/>
      <c r="E34" s="1156">
        <v>1057</v>
      </c>
      <c r="F34" s="1322"/>
      <c r="G34" s="1156"/>
      <c r="H34" s="1326"/>
      <c r="I34" s="1937">
        <v>1078</v>
      </c>
      <c r="J34" s="1322"/>
      <c r="K34" s="1156"/>
      <c r="L34" s="1326"/>
      <c r="M34" s="1937">
        <v>315</v>
      </c>
      <c r="N34" s="1322"/>
      <c r="O34" s="1156"/>
      <c r="P34" s="1326"/>
      <c r="Q34" s="1937">
        <v>176</v>
      </c>
    </row>
    <row r="35" spans="1:33" s="92" customFormat="1">
      <c r="A35" s="91">
        <v>21</v>
      </c>
      <c r="B35" s="1143"/>
      <c r="C35" s="1156"/>
      <c r="D35" s="1156"/>
      <c r="E35" s="1156">
        <v>1043</v>
      </c>
      <c r="F35" s="1322"/>
      <c r="G35" s="1156"/>
      <c r="H35" s="1326"/>
      <c r="I35" s="1937">
        <v>1082</v>
      </c>
      <c r="J35" s="1322"/>
      <c r="K35" s="1156"/>
      <c r="L35" s="1326"/>
      <c r="M35" s="1937">
        <v>296</v>
      </c>
      <c r="N35" s="1322"/>
      <c r="O35" s="1156"/>
      <c r="P35" s="1326"/>
      <c r="Q35" s="1937">
        <v>180</v>
      </c>
    </row>
    <row r="36" spans="1:33" s="92" customFormat="1">
      <c r="A36" s="91">
        <v>22</v>
      </c>
      <c r="B36" s="1143"/>
      <c r="C36" s="1156"/>
      <c r="D36" s="1156"/>
      <c r="E36" s="1156">
        <v>974</v>
      </c>
      <c r="F36" s="1322"/>
      <c r="G36" s="1156"/>
      <c r="H36" s="1326"/>
      <c r="I36" s="1937">
        <v>1036</v>
      </c>
      <c r="J36" s="1322"/>
      <c r="K36" s="1156"/>
      <c r="L36" s="1326"/>
      <c r="M36" s="1937">
        <v>293</v>
      </c>
      <c r="N36" s="1322"/>
      <c r="O36" s="1156"/>
      <c r="P36" s="1326"/>
      <c r="Q36" s="1937">
        <v>177</v>
      </c>
    </row>
    <row r="37" spans="1:33" s="92" customFormat="1">
      <c r="A37" s="91">
        <v>23</v>
      </c>
      <c r="B37" s="1143"/>
      <c r="C37" s="1156"/>
      <c r="D37" s="1326"/>
      <c r="E37" s="1134">
        <v>937</v>
      </c>
      <c r="F37" s="1322"/>
      <c r="G37" s="1156"/>
      <c r="H37" s="1326"/>
      <c r="I37" s="1937">
        <v>1004</v>
      </c>
      <c r="J37" s="1322"/>
      <c r="K37" s="1156"/>
      <c r="L37" s="1326"/>
      <c r="M37" s="1937">
        <v>281</v>
      </c>
      <c r="N37" s="1322"/>
      <c r="O37" s="1156"/>
      <c r="P37" s="1326"/>
      <c r="Q37" s="1937">
        <v>173</v>
      </c>
    </row>
    <row r="38" spans="1:33" s="92" customFormat="1">
      <c r="A38" s="91">
        <v>24</v>
      </c>
      <c r="B38" s="1143"/>
      <c r="C38" s="1156"/>
      <c r="D38" s="1326"/>
      <c r="E38" s="1134">
        <v>876</v>
      </c>
      <c r="F38" s="1322"/>
      <c r="G38" s="1156"/>
      <c r="H38" s="1326"/>
      <c r="I38" s="1938">
        <v>906</v>
      </c>
      <c r="J38" s="1322"/>
      <c r="K38" s="1156"/>
      <c r="L38" s="1326"/>
      <c r="M38" s="1938">
        <v>276</v>
      </c>
      <c r="N38" s="1322"/>
      <c r="O38" s="1156"/>
      <c r="P38" s="1326"/>
      <c r="Q38" s="1938">
        <v>156</v>
      </c>
    </row>
    <row r="39" spans="1:33" s="92" customFormat="1" ht="15">
      <c r="A39" s="91" t="s">
        <v>19</v>
      </c>
      <c r="B39" s="1219"/>
      <c r="C39" s="1219"/>
      <c r="D39" s="1219"/>
      <c r="E39" s="1636">
        <f>SUM(E15:E38)</f>
        <v>23120</v>
      </c>
      <c r="F39" s="1637"/>
      <c r="G39" s="1637"/>
      <c r="H39" s="1637"/>
      <c r="I39" s="1636">
        <f>SUM(I15:I38)</f>
        <v>26353</v>
      </c>
      <c r="J39" s="1219"/>
      <c r="K39" s="1219"/>
      <c r="L39" s="1219"/>
      <c r="M39" s="1636">
        <f>SUM(M15:M38)</f>
        <v>7774</v>
      </c>
      <c r="N39" s="1219"/>
      <c r="O39" s="1219"/>
      <c r="P39" s="1219"/>
      <c r="Q39" s="1636">
        <f>SUM(Q15:Q38)</f>
        <v>6459</v>
      </c>
    </row>
    <row r="40" spans="1:33" s="79" customFormat="1" ht="12.75" customHeight="1">
      <c r="A40" s="79" t="s">
        <v>20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 s="79" customFormat="1" ht="12.75" customHeight="1">
      <c r="A41" s="79" t="s">
        <v>21</v>
      </c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>
      <c r="A42" s="79" t="s">
        <v>651</v>
      </c>
      <c r="K42" s="79"/>
      <c r="L42" s="79"/>
      <c r="M42" s="79"/>
      <c r="N42" s="79"/>
      <c r="O42" s="79"/>
      <c r="P42" s="79"/>
      <c r="Q42" s="79"/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>
      <c r="A43" s="79" t="s">
        <v>23</v>
      </c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  <row r="44" spans="1:33"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>
      <c r="B1" s="2264" t="s">
        <v>484</v>
      </c>
      <c r="C1" s="2142"/>
      <c r="D1" s="2142"/>
      <c r="E1" s="2142"/>
      <c r="F1" s="2142"/>
      <c r="J1" s="801" t="s">
        <v>176</v>
      </c>
      <c r="N1" s="2258" t="s">
        <v>33</v>
      </c>
      <c r="O1" s="2258"/>
      <c r="P1" s="2258"/>
      <c r="Q1" s="2258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94" customFormat="1" ht="10.5" customHeight="1">
      <c r="B2" s="2259" t="s">
        <v>1</v>
      </c>
      <c r="C2" s="2128"/>
      <c r="D2" s="2128"/>
      <c r="E2" s="2128"/>
      <c r="F2" s="2128"/>
      <c r="I2" s="94" t="s">
        <v>36</v>
      </c>
      <c r="N2" s="2259" t="s">
        <v>2</v>
      </c>
      <c r="O2" s="2260"/>
      <c r="P2" s="2260"/>
      <c r="Q2" s="2260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94" customFormat="1" ht="13.5" customHeight="1">
      <c r="N3" s="94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94" customFormat="1" ht="15" customHeight="1">
      <c r="B4" s="2263" t="s">
        <v>4</v>
      </c>
      <c r="C4" s="2142"/>
      <c r="D4" s="95"/>
      <c r="E4" s="1034"/>
      <c r="F4" s="1034"/>
      <c r="G4" s="1034"/>
      <c r="H4" s="1034"/>
      <c r="I4" s="861" t="s">
        <v>5</v>
      </c>
      <c r="J4" s="89"/>
      <c r="K4" s="89"/>
      <c r="L4" s="89"/>
      <c r="O4" s="96" t="s">
        <v>37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94" customFormat="1" ht="9.75" customHeight="1">
      <c r="B5" s="2254" t="s">
        <v>7</v>
      </c>
      <c r="C5" s="2140"/>
      <c r="D5" s="89"/>
      <c r="E5" s="89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94" customFormat="1" ht="12" customHeight="1">
      <c r="A6" s="2261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94" customFormat="1" ht="15.75">
      <c r="A7" s="2262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94" customFormat="1" ht="9" customHeight="1">
      <c r="A8" s="1306" t="s">
        <v>380</v>
      </c>
      <c r="B8" s="1306" t="s">
        <v>381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94" customFormat="1">
      <c r="A9" s="2248" t="s">
        <v>9</v>
      </c>
      <c r="B9" s="2255" t="s">
        <v>10</v>
      </c>
      <c r="C9" s="2256"/>
      <c r="D9" s="2256"/>
      <c r="E9" s="2256"/>
      <c r="F9" s="2256"/>
      <c r="G9" s="2256"/>
      <c r="H9" s="2256"/>
      <c r="I9" s="2257"/>
      <c r="J9" s="2255" t="s">
        <v>11</v>
      </c>
      <c r="K9" s="2256"/>
      <c r="L9" s="2256"/>
      <c r="M9" s="2256"/>
      <c r="N9" s="2256"/>
      <c r="O9" s="2256"/>
      <c r="P9" s="2256"/>
      <c r="Q9" s="2257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94" customFormat="1">
      <c r="A10" s="2249"/>
      <c r="B10" s="2251" t="s">
        <v>538</v>
      </c>
      <c r="C10" s="2252"/>
      <c r="D10" s="2252"/>
      <c r="E10" s="2253"/>
      <c r="F10" s="2251" t="s">
        <v>539</v>
      </c>
      <c r="G10" s="2135"/>
      <c r="H10" s="2135"/>
      <c r="I10" s="2136"/>
      <c r="J10" s="2251" t="s">
        <v>538</v>
      </c>
      <c r="K10" s="2252"/>
      <c r="L10" s="2252"/>
      <c r="M10" s="2253"/>
      <c r="N10" s="2251" t="s">
        <v>539</v>
      </c>
      <c r="O10" s="2135"/>
      <c r="P10" s="2135"/>
      <c r="Q10" s="2136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94" customFormat="1">
      <c r="A11" s="2249"/>
      <c r="B11" s="2251" t="s">
        <v>14</v>
      </c>
      <c r="C11" s="2252"/>
      <c r="E11" s="88">
        <v>3600</v>
      </c>
      <c r="F11" s="2251" t="s">
        <v>14</v>
      </c>
      <c r="G11" s="2252"/>
      <c r="H11" s="97"/>
      <c r="I11" s="88">
        <v>4800</v>
      </c>
      <c r="J11" s="2251" t="s">
        <v>14</v>
      </c>
      <c r="K11" s="2252"/>
      <c r="L11" s="97"/>
      <c r="M11" s="88">
        <f>E11</f>
        <v>3600</v>
      </c>
      <c r="N11" s="2251" t="s">
        <v>14</v>
      </c>
      <c r="O11" s="2252"/>
      <c r="P11" s="97"/>
      <c r="Q11" s="88">
        <f>I11</f>
        <v>4800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99" customFormat="1" ht="35.25" customHeight="1">
      <c r="A12" s="2250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>
      <c r="A14" s="102">
        <v>0</v>
      </c>
      <c r="B14" s="1143"/>
      <c r="C14" s="1155"/>
      <c r="D14" s="1155"/>
      <c r="E14" s="1329"/>
      <c r="F14" s="1902"/>
      <c r="G14" s="1329"/>
      <c r="H14" s="1329"/>
      <c r="I14" s="1329"/>
      <c r="J14" s="1902"/>
      <c r="K14" s="1329"/>
      <c r="L14" s="1329"/>
      <c r="M14" s="1329"/>
      <c r="N14" s="1902"/>
      <c r="O14" s="1329"/>
      <c r="P14" s="1329"/>
      <c r="Q14" s="1329"/>
    </row>
    <row r="15" spans="1:33" s="1513" customFormat="1" ht="14.25">
      <c r="A15" s="1511">
        <v>1</v>
      </c>
      <c r="B15" s="1143"/>
      <c r="C15" s="1512"/>
      <c r="D15" s="1155"/>
      <c r="E15" s="1155">
        <v>239</v>
      </c>
      <c r="F15" s="1631"/>
      <c r="G15" s="1155"/>
      <c r="H15" s="1638"/>
      <c r="I15" s="1930">
        <v>422</v>
      </c>
      <c r="J15" s="1507"/>
      <c r="K15" s="1512"/>
      <c r="L15" s="1512"/>
      <c r="M15" s="1930">
        <v>154</v>
      </c>
      <c r="N15" s="1507"/>
      <c r="O15" s="1512"/>
      <c r="P15" s="1512"/>
      <c r="Q15" s="1930">
        <v>165</v>
      </c>
    </row>
    <row r="16" spans="1:33" s="99" customFormat="1" ht="14.25">
      <c r="A16" s="102">
        <v>2</v>
      </c>
      <c r="B16" s="1143"/>
      <c r="C16" s="1155"/>
      <c r="D16" s="1155"/>
      <c r="E16" s="1155">
        <v>238</v>
      </c>
      <c r="F16" s="1632"/>
      <c r="G16" s="1155"/>
      <c r="H16" s="1639"/>
      <c r="I16" s="1931">
        <v>392</v>
      </c>
      <c r="J16" s="1143"/>
      <c r="K16" s="1155"/>
      <c r="L16" s="1155"/>
      <c r="M16" s="1931">
        <v>154</v>
      </c>
      <c r="N16" s="1143"/>
      <c r="O16" s="1155"/>
      <c r="P16" s="1155"/>
      <c r="Q16" s="1931">
        <v>152</v>
      </c>
    </row>
    <row r="17" spans="1:17" s="99" customFormat="1" ht="14.25">
      <c r="A17" s="102">
        <v>3</v>
      </c>
      <c r="B17" s="1143"/>
      <c r="C17" s="1155"/>
      <c r="D17" s="1155"/>
      <c r="E17" s="1155">
        <v>238</v>
      </c>
      <c r="F17" s="1632"/>
      <c r="G17" s="1155"/>
      <c r="H17" s="1639"/>
      <c r="I17" s="1931">
        <v>423</v>
      </c>
      <c r="J17" s="1143"/>
      <c r="K17" s="1155"/>
      <c r="L17" s="1155"/>
      <c r="M17" s="1931">
        <v>150</v>
      </c>
      <c r="N17" s="1143"/>
      <c r="O17" s="1155"/>
      <c r="P17" s="1155"/>
      <c r="Q17" s="1931">
        <v>177</v>
      </c>
    </row>
    <row r="18" spans="1:17" s="99" customFormat="1" ht="14.25">
      <c r="A18" s="102">
        <v>4</v>
      </c>
      <c r="B18" s="1143"/>
      <c r="C18" s="1155"/>
      <c r="D18" s="1155"/>
      <c r="E18" s="1155">
        <v>239</v>
      </c>
      <c r="F18" s="1632"/>
      <c r="G18" s="1155"/>
      <c r="H18" s="1639"/>
      <c r="I18" s="1931">
        <v>373</v>
      </c>
      <c r="J18" s="1143"/>
      <c r="K18" s="1155"/>
      <c r="L18" s="1155"/>
      <c r="M18" s="1931">
        <v>148</v>
      </c>
      <c r="N18" s="1143"/>
      <c r="O18" s="1155"/>
      <c r="P18" s="1155"/>
      <c r="Q18" s="1931">
        <v>154</v>
      </c>
    </row>
    <row r="19" spans="1:17" s="99" customFormat="1" ht="14.25">
      <c r="A19" s="102">
        <v>5</v>
      </c>
      <c r="B19" s="1143"/>
      <c r="C19" s="1155"/>
      <c r="D19" s="1155"/>
      <c r="E19" s="1155">
        <v>237</v>
      </c>
      <c r="F19" s="1632"/>
      <c r="G19" s="1155"/>
      <c r="H19" s="1639"/>
      <c r="I19" s="1931">
        <v>386</v>
      </c>
      <c r="J19" s="1143"/>
      <c r="K19" s="1155"/>
      <c r="L19" s="1155"/>
      <c r="M19" s="1931">
        <v>147</v>
      </c>
      <c r="N19" s="1143"/>
      <c r="O19" s="1155"/>
      <c r="P19" s="1155"/>
      <c r="Q19" s="1931">
        <v>166</v>
      </c>
    </row>
    <row r="20" spans="1:17" s="99" customFormat="1" ht="14.25">
      <c r="A20" s="102">
        <v>6</v>
      </c>
      <c r="B20" s="1143"/>
      <c r="C20" s="1155"/>
      <c r="D20" s="1155"/>
      <c r="E20" s="1155">
        <v>237</v>
      </c>
      <c r="F20" s="1632"/>
      <c r="G20" s="1155"/>
      <c r="H20" s="1639"/>
      <c r="I20" s="1931">
        <v>428</v>
      </c>
      <c r="J20" s="1143"/>
      <c r="K20" s="1155"/>
      <c r="L20" s="1155"/>
      <c r="M20" s="1931">
        <v>151</v>
      </c>
      <c r="N20" s="1143"/>
      <c r="O20" s="1155"/>
      <c r="P20" s="1155"/>
      <c r="Q20" s="1931">
        <v>147</v>
      </c>
    </row>
    <row r="21" spans="1:17" s="99" customFormat="1" ht="14.25">
      <c r="A21" s="102">
        <v>7</v>
      </c>
      <c r="B21" s="1143"/>
      <c r="C21" s="1155"/>
      <c r="D21" s="1155"/>
      <c r="E21" s="1155">
        <v>238</v>
      </c>
      <c r="F21" s="1632"/>
      <c r="G21" s="1155"/>
      <c r="H21" s="1639"/>
      <c r="I21" s="1931">
        <v>456</v>
      </c>
      <c r="J21" s="1143"/>
      <c r="K21" s="1155"/>
      <c r="L21" s="1155"/>
      <c r="M21" s="1931">
        <v>150</v>
      </c>
      <c r="N21" s="1143"/>
      <c r="O21" s="1155"/>
      <c r="P21" s="1155"/>
      <c r="Q21" s="1931">
        <v>140</v>
      </c>
    </row>
    <row r="22" spans="1:17" s="99" customFormat="1" ht="14.25">
      <c r="A22" s="102">
        <v>8</v>
      </c>
      <c r="B22" s="1143"/>
      <c r="C22" s="1155"/>
      <c r="D22" s="1155"/>
      <c r="E22" s="1155">
        <v>237</v>
      </c>
      <c r="F22" s="1632"/>
      <c r="G22" s="1155"/>
      <c r="H22" s="1639"/>
      <c r="I22" s="1931">
        <v>526</v>
      </c>
      <c r="J22" s="1143"/>
      <c r="K22" s="1155"/>
      <c r="L22" s="1155"/>
      <c r="M22" s="1931">
        <v>147</v>
      </c>
      <c r="N22" s="1143"/>
      <c r="O22" s="1155"/>
      <c r="P22" s="1155"/>
      <c r="Q22" s="1931">
        <v>133</v>
      </c>
    </row>
    <row r="23" spans="1:17" s="99" customFormat="1" ht="14.25">
      <c r="A23" s="102">
        <v>9</v>
      </c>
      <c r="B23" s="1143"/>
      <c r="C23" s="1155"/>
      <c r="D23" s="1155"/>
      <c r="E23" s="1155">
        <v>235</v>
      </c>
      <c r="F23" s="1632"/>
      <c r="G23" s="1155"/>
      <c r="H23" s="1639"/>
      <c r="I23" s="1931">
        <v>592</v>
      </c>
      <c r="J23" s="1143"/>
      <c r="K23" s="1155"/>
      <c r="L23" s="1155"/>
      <c r="M23" s="1931">
        <v>150</v>
      </c>
      <c r="N23" s="1143"/>
      <c r="O23" s="1155"/>
      <c r="P23" s="1155"/>
      <c r="Q23" s="1931">
        <v>169</v>
      </c>
    </row>
    <row r="24" spans="1:17" s="99" customFormat="1" ht="14.25">
      <c r="A24" s="102">
        <v>10</v>
      </c>
      <c r="B24" s="1143"/>
      <c r="C24" s="1155"/>
      <c r="D24" s="1155"/>
      <c r="E24" s="1155">
        <v>238</v>
      </c>
      <c r="F24" s="1632"/>
      <c r="G24" s="1155"/>
      <c r="H24" s="1639"/>
      <c r="I24" s="1932">
        <v>588</v>
      </c>
      <c r="J24" s="1143"/>
      <c r="K24" s="1155"/>
      <c r="L24" s="1155"/>
      <c r="M24" s="1932">
        <v>151</v>
      </c>
      <c r="N24" s="1143"/>
      <c r="O24" s="1155"/>
      <c r="P24" s="1155"/>
      <c r="Q24" s="1932">
        <v>203</v>
      </c>
    </row>
    <row r="25" spans="1:17" s="99" customFormat="1" ht="14.25">
      <c r="A25" s="102">
        <v>11</v>
      </c>
      <c r="B25" s="1143"/>
      <c r="C25" s="1155"/>
      <c r="D25" s="1155"/>
      <c r="E25" s="1155">
        <v>237</v>
      </c>
      <c r="F25" s="1632"/>
      <c r="G25" s="1155"/>
      <c r="H25" s="1639"/>
      <c r="I25" s="1932">
        <v>593</v>
      </c>
      <c r="J25" s="1143"/>
      <c r="K25" s="1155"/>
      <c r="L25" s="1155"/>
      <c r="M25" s="1932">
        <v>148</v>
      </c>
      <c r="N25" s="1143"/>
      <c r="O25" s="1155"/>
      <c r="P25" s="1155"/>
      <c r="Q25" s="1932">
        <v>207</v>
      </c>
    </row>
    <row r="26" spans="1:17" s="99" customFormat="1" ht="14.25">
      <c r="A26" s="102">
        <v>12</v>
      </c>
      <c r="B26" s="1143"/>
      <c r="C26" s="1155"/>
      <c r="D26" s="1155"/>
      <c r="E26" s="1155">
        <v>238</v>
      </c>
      <c r="F26" s="1632"/>
      <c r="G26" s="1155"/>
      <c r="H26" s="1639"/>
      <c r="I26" s="1932">
        <v>577</v>
      </c>
      <c r="J26" s="1143"/>
      <c r="K26" s="1155"/>
      <c r="L26" s="1155"/>
      <c r="M26" s="1932">
        <v>152</v>
      </c>
      <c r="N26" s="1143"/>
      <c r="O26" s="1155"/>
      <c r="P26" s="1155"/>
      <c r="Q26" s="1932">
        <v>220</v>
      </c>
    </row>
    <row r="27" spans="1:17" s="99" customFormat="1" ht="14.25">
      <c r="A27" s="102">
        <v>13</v>
      </c>
      <c r="B27" s="1143"/>
      <c r="C27" s="1155"/>
      <c r="D27" s="1155"/>
      <c r="E27" s="1155">
        <v>237</v>
      </c>
      <c r="F27" s="1632"/>
      <c r="G27" s="1155"/>
      <c r="H27" s="1639"/>
      <c r="I27" s="1932">
        <v>535</v>
      </c>
      <c r="J27" s="1143"/>
      <c r="K27" s="1155"/>
      <c r="L27" s="1155"/>
      <c r="M27" s="1932">
        <v>154</v>
      </c>
      <c r="N27" s="1143"/>
      <c r="O27" s="1155"/>
      <c r="P27" s="1155"/>
      <c r="Q27" s="1932">
        <v>191</v>
      </c>
    </row>
    <row r="28" spans="1:17" s="99" customFormat="1" ht="14.25">
      <c r="A28" s="102">
        <v>14</v>
      </c>
      <c r="B28" s="1143"/>
      <c r="C28" s="1155"/>
      <c r="D28" s="1155"/>
      <c r="E28" s="1155">
        <v>236</v>
      </c>
      <c r="F28" s="1632"/>
      <c r="G28" s="1155"/>
      <c r="H28" s="1639"/>
      <c r="I28" s="1932">
        <v>615</v>
      </c>
      <c r="J28" s="1143"/>
      <c r="K28" s="1155"/>
      <c r="L28" s="1155"/>
      <c r="M28" s="1932">
        <v>148</v>
      </c>
      <c r="N28" s="1143"/>
      <c r="O28" s="1155"/>
      <c r="P28" s="1155"/>
      <c r="Q28" s="1932">
        <v>205</v>
      </c>
    </row>
    <row r="29" spans="1:17" s="99" customFormat="1" ht="14.25">
      <c r="A29" s="102">
        <v>15</v>
      </c>
      <c r="B29" s="1143"/>
      <c r="C29" s="1155"/>
      <c r="D29" s="1155"/>
      <c r="E29" s="1155">
        <v>236</v>
      </c>
      <c r="F29" s="1632"/>
      <c r="G29" s="1155"/>
      <c r="H29" s="1639"/>
      <c r="I29" s="1932">
        <v>582</v>
      </c>
      <c r="J29" s="1143"/>
      <c r="K29" s="1155"/>
      <c r="L29" s="1155"/>
      <c r="M29" s="1932">
        <v>147</v>
      </c>
      <c r="N29" s="1143"/>
      <c r="O29" s="1155"/>
      <c r="P29" s="1155"/>
      <c r="Q29" s="1932">
        <v>220</v>
      </c>
    </row>
    <row r="30" spans="1:17" s="99" customFormat="1" ht="14.25">
      <c r="A30" s="102">
        <v>16</v>
      </c>
      <c r="B30" s="1143"/>
      <c r="C30" s="1155"/>
      <c r="D30" s="1155"/>
      <c r="E30" s="1155">
        <v>237</v>
      </c>
      <c r="F30" s="1632"/>
      <c r="G30" s="1155"/>
      <c r="H30" s="1639"/>
      <c r="I30" s="1932">
        <v>499</v>
      </c>
      <c r="J30" s="1143"/>
      <c r="K30" s="1155"/>
      <c r="L30" s="1155"/>
      <c r="M30" s="1932">
        <v>149</v>
      </c>
      <c r="N30" s="1143"/>
      <c r="O30" s="1155"/>
      <c r="P30" s="1155"/>
      <c r="Q30" s="1932">
        <v>184</v>
      </c>
    </row>
    <row r="31" spans="1:17" s="103" customFormat="1" ht="14.25">
      <c r="A31" s="102">
        <v>17</v>
      </c>
      <c r="B31" s="1143"/>
      <c r="C31" s="1155"/>
      <c r="D31" s="1155"/>
      <c r="E31" s="1155">
        <v>237</v>
      </c>
      <c r="F31" s="1632"/>
      <c r="G31" s="1155"/>
      <c r="H31" s="1639"/>
      <c r="I31" s="1932">
        <v>538</v>
      </c>
      <c r="J31" s="1143"/>
      <c r="K31" s="1155"/>
      <c r="L31" s="1155"/>
      <c r="M31" s="1932">
        <v>149</v>
      </c>
      <c r="N31" s="1143"/>
      <c r="O31" s="1155"/>
      <c r="P31" s="1155"/>
      <c r="Q31" s="1932">
        <v>215</v>
      </c>
    </row>
    <row r="32" spans="1:17" s="103" customFormat="1" ht="14.25">
      <c r="A32" s="102">
        <v>18</v>
      </c>
      <c r="B32" s="1143"/>
      <c r="C32" s="1155"/>
      <c r="D32" s="1155"/>
      <c r="E32" s="1155">
        <v>242</v>
      </c>
      <c r="F32" s="1632"/>
      <c r="G32" s="1155"/>
      <c r="H32" s="1639"/>
      <c r="I32" s="1932">
        <v>511</v>
      </c>
      <c r="J32" s="1143"/>
      <c r="K32" s="1155"/>
      <c r="L32" s="1155"/>
      <c r="M32" s="1932">
        <v>145</v>
      </c>
      <c r="N32" s="1143"/>
      <c r="O32" s="1155"/>
      <c r="P32" s="1155"/>
      <c r="Q32" s="1932">
        <v>174</v>
      </c>
    </row>
    <row r="33" spans="1:33" s="103" customFormat="1" ht="14.25">
      <c r="A33" s="102">
        <v>19</v>
      </c>
      <c r="B33" s="1143"/>
      <c r="C33" s="1155"/>
      <c r="D33" s="1155"/>
      <c r="E33" s="1155">
        <v>238</v>
      </c>
      <c r="F33" s="1632"/>
      <c r="G33" s="1155"/>
      <c r="H33" s="1639"/>
      <c r="I33" s="1932">
        <v>491</v>
      </c>
      <c r="J33" s="1143"/>
      <c r="K33" s="1155"/>
      <c r="L33" s="1155"/>
      <c r="M33" s="1932">
        <v>144</v>
      </c>
      <c r="N33" s="1143"/>
      <c r="O33" s="1155"/>
      <c r="P33" s="1155"/>
      <c r="Q33" s="1932">
        <v>162</v>
      </c>
    </row>
    <row r="34" spans="1:33" s="103" customFormat="1" ht="14.25">
      <c r="A34" s="102">
        <v>20</v>
      </c>
      <c r="B34" s="1143"/>
      <c r="C34" s="1155"/>
      <c r="D34" s="1155"/>
      <c r="E34" s="1155">
        <v>238</v>
      </c>
      <c r="F34" s="1632"/>
      <c r="G34" s="1155"/>
      <c r="H34" s="1639"/>
      <c r="I34" s="1932">
        <v>489</v>
      </c>
      <c r="J34" s="1143"/>
      <c r="K34" s="1155"/>
      <c r="L34" s="1155"/>
      <c r="M34" s="1932">
        <v>147</v>
      </c>
      <c r="N34" s="1143"/>
      <c r="O34" s="1155"/>
      <c r="P34" s="1155"/>
      <c r="Q34" s="1932">
        <v>148</v>
      </c>
    </row>
    <row r="35" spans="1:33" s="103" customFormat="1" ht="14.25">
      <c r="A35" s="102">
        <v>21</v>
      </c>
      <c r="B35" s="1143"/>
      <c r="C35" s="1155"/>
      <c r="D35" s="1155"/>
      <c r="E35" s="1155">
        <v>239</v>
      </c>
      <c r="F35" s="1632"/>
      <c r="G35" s="1155"/>
      <c r="H35" s="1639"/>
      <c r="I35" s="1932">
        <v>513</v>
      </c>
      <c r="J35" s="1143"/>
      <c r="K35" s="1155"/>
      <c r="L35" s="1155"/>
      <c r="M35" s="1932">
        <v>148</v>
      </c>
      <c r="N35" s="1143"/>
      <c r="O35" s="1155"/>
      <c r="P35" s="1155"/>
      <c r="Q35" s="1932">
        <v>155</v>
      </c>
    </row>
    <row r="36" spans="1:33" s="103" customFormat="1" ht="14.25">
      <c r="A36" s="102">
        <v>22</v>
      </c>
      <c r="B36" s="1143"/>
      <c r="C36" s="1155"/>
      <c r="D36" s="1155"/>
      <c r="E36" s="1155">
        <v>239</v>
      </c>
      <c r="F36" s="1632"/>
      <c r="G36" s="1155"/>
      <c r="H36" s="1639"/>
      <c r="I36" s="1932">
        <v>500</v>
      </c>
      <c r="J36" s="1143"/>
      <c r="K36" s="1155"/>
      <c r="L36" s="1155"/>
      <c r="M36" s="1932">
        <v>147</v>
      </c>
      <c r="N36" s="1143"/>
      <c r="O36" s="1155"/>
      <c r="P36" s="1155"/>
      <c r="Q36" s="1932">
        <v>151</v>
      </c>
    </row>
    <row r="37" spans="1:33" s="103" customFormat="1" ht="14.25">
      <c r="A37" s="102">
        <v>23</v>
      </c>
      <c r="B37" s="1143"/>
      <c r="C37" s="1155"/>
      <c r="D37" s="1328"/>
      <c r="E37" s="1932">
        <v>239</v>
      </c>
      <c r="F37" s="1632"/>
      <c r="G37" s="1639"/>
      <c r="H37" s="1639"/>
      <c r="I37" s="1932">
        <v>537</v>
      </c>
      <c r="J37" s="1143"/>
      <c r="K37" s="1155"/>
      <c r="L37" s="1155"/>
      <c r="M37" s="1932">
        <v>146</v>
      </c>
      <c r="N37" s="1143"/>
      <c r="O37" s="1155"/>
      <c r="P37" s="1155"/>
      <c r="Q37" s="1932">
        <v>198</v>
      </c>
    </row>
    <row r="38" spans="1:33" s="103" customFormat="1" ht="14.25">
      <c r="A38" s="102">
        <v>24</v>
      </c>
      <c r="B38" s="1143"/>
      <c r="C38" s="1155"/>
      <c r="D38" s="1328"/>
      <c r="E38" s="1932">
        <v>239</v>
      </c>
      <c r="F38" s="1632"/>
      <c r="G38" s="1639"/>
      <c r="H38" s="1639"/>
      <c r="I38" s="1932">
        <v>447</v>
      </c>
      <c r="J38" s="1143"/>
      <c r="K38" s="1155"/>
      <c r="L38" s="1155"/>
      <c r="M38" s="1932">
        <v>151</v>
      </c>
      <c r="N38" s="1143"/>
      <c r="O38" s="1155"/>
      <c r="P38" s="1155"/>
      <c r="Q38" s="1932">
        <v>164</v>
      </c>
    </row>
    <row r="39" spans="1:33" s="103" customFormat="1" ht="15">
      <c r="A39" s="102" t="s">
        <v>19</v>
      </c>
      <c r="B39" s="1218"/>
      <c r="C39" s="1218"/>
      <c r="D39" s="1218"/>
      <c r="E39" s="1640">
        <f>SUM(E15:E38)</f>
        <v>5708</v>
      </c>
      <c r="F39" s="1941"/>
      <c r="G39" s="1941"/>
      <c r="H39" s="1941"/>
      <c r="I39" s="1640">
        <f>SUM(I15:I38)</f>
        <v>12013</v>
      </c>
      <c r="J39" s="1942"/>
      <c r="K39" s="1942"/>
      <c r="L39" s="1942"/>
      <c r="M39" s="1640">
        <f>SUM(M15:M38)</f>
        <v>3577</v>
      </c>
      <c r="N39" s="1942"/>
      <c r="O39" s="1942"/>
      <c r="P39" s="1942"/>
      <c r="Q39" s="1640">
        <f>SUM(Q15:Q38)</f>
        <v>4200</v>
      </c>
    </row>
    <row r="40" spans="1:33" s="94" customFormat="1" ht="12.75" customHeight="1">
      <c r="A40" s="94" t="s">
        <v>20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 s="94" customFormat="1" ht="12.75" customHeight="1">
      <c r="A41" s="94" t="s">
        <v>21</v>
      </c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>
      <c r="A42" s="94" t="s">
        <v>651</v>
      </c>
      <c r="K42" s="94"/>
      <c r="L42" s="94"/>
      <c r="M42" s="94"/>
      <c r="N42" s="94"/>
      <c r="O42" s="94"/>
      <c r="P42" s="94"/>
      <c r="Q42" s="94"/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>
      <c r="A43" s="94" t="s">
        <v>23</v>
      </c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  <row r="44" spans="1:33">
      <c r="R44" s="1035"/>
      <c r="S44" s="1035"/>
      <c r="T44" s="1035"/>
      <c r="U44" s="1035"/>
      <c r="V44" s="1035"/>
      <c r="W44" s="1035"/>
      <c r="X44" s="1035"/>
      <c r="Y44" s="1035"/>
      <c r="Z44" s="1035"/>
      <c r="AA44" s="1035"/>
      <c r="AB44" s="1035"/>
      <c r="AC44" s="1035"/>
      <c r="AD44" s="1035"/>
      <c r="AE44" s="1035"/>
      <c r="AF44" s="1035"/>
      <c r="AG44" s="103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>
      <c r="B1" s="2281" t="s">
        <v>484</v>
      </c>
      <c r="C1" s="2142"/>
      <c r="D1" s="2142"/>
      <c r="E1" s="2142"/>
      <c r="F1" s="2142"/>
      <c r="J1" s="801" t="s">
        <v>176</v>
      </c>
      <c r="N1" s="2275" t="s">
        <v>33</v>
      </c>
      <c r="O1" s="2275"/>
      <c r="P1" s="2275"/>
      <c r="Q1" s="2275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105" customFormat="1" ht="10.5" customHeight="1">
      <c r="B2" s="2276" t="s">
        <v>1</v>
      </c>
      <c r="C2" s="2128"/>
      <c r="D2" s="2128"/>
      <c r="E2" s="2128"/>
      <c r="F2" s="2128"/>
      <c r="N2" s="2276" t="s">
        <v>2</v>
      </c>
      <c r="O2" s="2277"/>
      <c r="P2" s="2277"/>
      <c r="Q2" s="2277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105" customFormat="1" ht="13.5" customHeight="1">
      <c r="N3" s="105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105" customFormat="1" ht="15" customHeight="1">
      <c r="B4" s="2280" t="s">
        <v>4</v>
      </c>
      <c r="C4" s="2142"/>
      <c r="D4" s="107"/>
      <c r="E4" s="1032"/>
      <c r="F4" s="1032"/>
      <c r="G4" s="1032"/>
      <c r="H4" s="1032"/>
      <c r="I4" s="853" t="s">
        <v>5</v>
      </c>
      <c r="J4" s="106"/>
      <c r="K4" s="106"/>
      <c r="L4" s="106"/>
      <c r="O4" s="108" t="s">
        <v>38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105" customFormat="1" ht="9.75" customHeight="1">
      <c r="B5" s="2271" t="s">
        <v>7</v>
      </c>
      <c r="C5" s="2140"/>
      <c r="D5" s="106"/>
      <c r="E5" s="106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105" customFormat="1" ht="12" customHeight="1">
      <c r="A6" s="2278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105" customFormat="1" ht="15.75">
      <c r="A7" s="2279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105" customFormat="1" ht="9" customHeight="1">
      <c r="A8" s="1306" t="s">
        <v>382</v>
      </c>
      <c r="B8" s="1306">
        <v>369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105" customFormat="1">
      <c r="A9" s="2265" t="s">
        <v>9</v>
      </c>
      <c r="B9" s="2272" t="s">
        <v>10</v>
      </c>
      <c r="C9" s="2273"/>
      <c r="D9" s="2273"/>
      <c r="E9" s="2273"/>
      <c r="F9" s="2273"/>
      <c r="G9" s="2273"/>
      <c r="H9" s="2273"/>
      <c r="I9" s="2274"/>
      <c r="J9" s="2272" t="s">
        <v>11</v>
      </c>
      <c r="K9" s="2273"/>
      <c r="L9" s="2273"/>
      <c r="M9" s="2273"/>
      <c r="N9" s="2273"/>
      <c r="O9" s="2273"/>
      <c r="P9" s="2273"/>
      <c r="Q9" s="2274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105" customFormat="1">
      <c r="A10" s="2266"/>
      <c r="B10" s="2268" t="s">
        <v>540</v>
      </c>
      <c r="C10" s="2269"/>
      <c r="D10" s="2269"/>
      <c r="E10" s="2270"/>
      <c r="F10" s="2268" t="s">
        <v>533</v>
      </c>
      <c r="G10" s="2135"/>
      <c r="H10" s="2135"/>
      <c r="I10" s="2136"/>
      <c r="J10" s="2268" t="s">
        <v>635</v>
      </c>
      <c r="K10" s="2269"/>
      <c r="L10" s="2269"/>
      <c r="M10" s="2270"/>
      <c r="N10" s="2268" t="s">
        <v>636</v>
      </c>
      <c r="O10" s="2269"/>
      <c r="P10" s="2269"/>
      <c r="Q10" s="2270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105" customFormat="1">
      <c r="A11" s="2266"/>
      <c r="B11" s="2268" t="s">
        <v>14</v>
      </c>
      <c r="C11" s="2269"/>
      <c r="E11" s="110">
        <v>7200</v>
      </c>
      <c r="F11" s="2268" t="s">
        <v>14</v>
      </c>
      <c r="G11" s="2269"/>
      <c r="H11" s="109"/>
      <c r="I11" s="110">
        <v>7200</v>
      </c>
      <c r="J11" s="2268" t="s">
        <v>14</v>
      </c>
      <c r="K11" s="2269"/>
      <c r="L11" s="109"/>
      <c r="M11" s="110">
        <f>E11</f>
        <v>7200</v>
      </c>
      <c r="N11" s="2268" t="s">
        <v>14</v>
      </c>
      <c r="O11" s="2269"/>
      <c r="P11" s="109"/>
      <c r="Q11" s="110">
        <f>I11</f>
        <v>7200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112" customFormat="1" ht="35.25" customHeight="1">
      <c r="A12" s="2267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>
      <c r="A14" s="115">
        <v>0</v>
      </c>
      <c r="B14" s="1143"/>
      <c r="C14" s="1154"/>
      <c r="D14" s="1154"/>
      <c r="E14" s="1331"/>
      <c r="F14" s="1902"/>
      <c r="G14" s="1331"/>
      <c r="H14" s="1331"/>
      <c r="I14" s="1331"/>
      <c r="J14" s="1902"/>
      <c r="K14" s="1331"/>
      <c r="L14" s="1331"/>
      <c r="M14" s="1331"/>
      <c r="N14" s="1902"/>
      <c r="O14" s="1331"/>
      <c r="P14" s="1331"/>
      <c r="Q14" s="1331"/>
    </row>
    <row r="15" spans="1:33" s="1510" customFormat="1">
      <c r="A15" s="1506">
        <v>1</v>
      </c>
      <c r="B15" s="1143"/>
      <c r="C15" s="1508"/>
      <c r="D15" s="1154"/>
      <c r="E15" s="1154">
        <v>579</v>
      </c>
      <c r="F15" s="1507"/>
      <c r="G15" s="1154"/>
      <c r="H15" s="1508"/>
      <c r="I15" s="1933">
        <v>364</v>
      </c>
      <c r="J15" s="1507"/>
      <c r="K15" s="1508"/>
      <c r="L15" s="1508"/>
      <c r="M15" s="1933">
        <v>236</v>
      </c>
      <c r="N15" s="1507"/>
      <c r="O15" s="1508"/>
      <c r="P15" s="1508"/>
      <c r="Q15" s="1933">
        <v>222</v>
      </c>
    </row>
    <row r="16" spans="1:33" s="112" customFormat="1">
      <c r="A16" s="115">
        <v>2</v>
      </c>
      <c r="B16" s="1143"/>
      <c r="C16" s="1154"/>
      <c r="D16" s="1154"/>
      <c r="E16" s="1154">
        <v>544</v>
      </c>
      <c r="F16" s="1143"/>
      <c r="G16" s="1154"/>
      <c r="H16" s="1154"/>
      <c r="I16" s="1934">
        <v>360</v>
      </c>
      <c r="J16" s="1143"/>
      <c r="K16" s="1154"/>
      <c r="L16" s="1154"/>
      <c r="M16" s="1934">
        <v>230</v>
      </c>
      <c r="N16" s="1143"/>
      <c r="O16" s="1154"/>
      <c r="P16" s="1154"/>
      <c r="Q16" s="1934">
        <v>219</v>
      </c>
    </row>
    <row r="17" spans="1:17" s="112" customFormat="1">
      <c r="A17" s="115">
        <v>3</v>
      </c>
      <c r="B17" s="1143"/>
      <c r="C17" s="1154"/>
      <c r="D17" s="1154"/>
      <c r="E17" s="1154">
        <v>493</v>
      </c>
      <c r="F17" s="1143"/>
      <c r="G17" s="1154"/>
      <c r="H17" s="1154"/>
      <c r="I17" s="1934">
        <v>416</v>
      </c>
      <c r="J17" s="1143"/>
      <c r="K17" s="1154"/>
      <c r="L17" s="1154"/>
      <c r="M17" s="1934">
        <v>211</v>
      </c>
      <c r="N17" s="1143"/>
      <c r="O17" s="1154"/>
      <c r="P17" s="1154"/>
      <c r="Q17" s="1934">
        <v>257</v>
      </c>
    </row>
    <row r="18" spans="1:17" s="112" customFormat="1">
      <c r="A18" s="115">
        <v>4</v>
      </c>
      <c r="B18" s="1143"/>
      <c r="C18" s="1154"/>
      <c r="D18" s="1154"/>
      <c r="E18" s="1154">
        <v>464</v>
      </c>
      <c r="F18" s="1143"/>
      <c r="G18" s="1154"/>
      <c r="H18" s="1154"/>
      <c r="I18" s="1934">
        <v>358</v>
      </c>
      <c r="J18" s="1143"/>
      <c r="K18" s="1154"/>
      <c r="L18" s="1154"/>
      <c r="M18" s="1934">
        <v>200</v>
      </c>
      <c r="N18" s="1143"/>
      <c r="O18" s="1154"/>
      <c r="P18" s="1154"/>
      <c r="Q18" s="1934">
        <v>219</v>
      </c>
    </row>
    <row r="19" spans="1:17" s="112" customFormat="1">
      <c r="A19" s="115">
        <v>5</v>
      </c>
      <c r="B19" s="1143"/>
      <c r="C19" s="1154"/>
      <c r="D19" s="1154"/>
      <c r="E19" s="1154">
        <v>460</v>
      </c>
      <c r="F19" s="1143"/>
      <c r="G19" s="1154"/>
      <c r="H19" s="1154"/>
      <c r="I19" s="1934">
        <v>362</v>
      </c>
      <c r="J19" s="1143"/>
      <c r="K19" s="1154"/>
      <c r="L19" s="1154"/>
      <c r="M19" s="1934">
        <v>218</v>
      </c>
      <c r="N19" s="1143"/>
      <c r="O19" s="1154"/>
      <c r="P19" s="1154"/>
      <c r="Q19" s="1934">
        <v>220</v>
      </c>
    </row>
    <row r="20" spans="1:17" s="112" customFormat="1">
      <c r="A20" s="115">
        <v>6</v>
      </c>
      <c r="B20" s="1143"/>
      <c r="C20" s="1154"/>
      <c r="D20" s="1154"/>
      <c r="E20" s="1154">
        <v>494</v>
      </c>
      <c r="F20" s="1143"/>
      <c r="G20" s="1154"/>
      <c r="H20" s="1154"/>
      <c r="I20" s="1934">
        <v>341</v>
      </c>
      <c r="J20" s="1143"/>
      <c r="K20" s="1154"/>
      <c r="L20" s="1154"/>
      <c r="M20" s="1934">
        <v>241</v>
      </c>
      <c r="N20" s="1143"/>
      <c r="O20" s="1154"/>
      <c r="P20" s="1154"/>
      <c r="Q20" s="1934">
        <v>193</v>
      </c>
    </row>
    <row r="21" spans="1:17" s="112" customFormat="1">
      <c r="A21" s="115">
        <v>7</v>
      </c>
      <c r="B21" s="1143"/>
      <c r="C21" s="1154"/>
      <c r="D21" s="1154"/>
      <c r="E21" s="1154">
        <v>630</v>
      </c>
      <c r="F21" s="1143"/>
      <c r="G21" s="1154"/>
      <c r="H21" s="1154"/>
      <c r="I21" s="1934">
        <v>349</v>
      </c>
      <c r="J21" s="1143"/>
      <c r="K21" s="1154"/>
      <c r="L21" s="1154"/>
      <c r="M21" s="1934">
        <v>259</v>
      </c>
      <c r="N21" s="1143"/>
      <c r="O21" s="1154"/>
      <c r="P21" s="1154"/>
      <c r="Q21" s="1934">
        <v>190</v>
      </c>
    </row>
    <row r="22" spans="1:17" s="112" customFormat="1">
      <c r="A22" s="115">
        <v>8</v>
      </c>
      <c r="B22" s="1143"/>
      <c r="C22" s="1154"/>
      <c r="D22" s="1154"/>
      <c r="E22" s="1154">
        <v>786</v>
      </c>
      <c r="F22" s="1143"/>
      <c r="G22" s="1154"/>
      <c r="H22" s="1154"/>
      <c r="I22" s="1934">
        <v>360</v>
      </c>
      <c r="J22" s="1143"/>
      <c r="K22" s="1154"/>
      <c r="L22" s="1154"/>
      <c r="M22" s="1934">
        <v>294</v>
      </c>
      <c r="N22" s="1143"/>
      <c r="O22" s="1154"/>
      <c r="P22" s="1154"/>
      <c r="Q22" s="1934">
        <v>178</v>
      </c>
    </row>
    <row r="23" spans="1:17" s="112" customFormat="1">
      <c r="A23" s="115">
        <v>9</v>
      </c>
      <c r="B23" s="1143"/>
      <c r="C23" s="1154"/>
      <c r="D23" s="1154"/>
      <c r="E23" s="1154">
        <v>1067</v>
      </c>
      <c r="F23" s="1143"/>
      <c r="G23" s="1154"/>
      <c r="H23" s="1154"/>
      <c r="I23" s="1934">
        <v>401</v>
      </c>
      <c r="J23" s="1143"/>
      <c r="K23" s="1154"/>
      <c r="L23" s="1154"/>
      <c r="M23" s="1934">
        <v>511</v>
      </c>
      <c r="N23" s="1143"/>
      <c r="O23" s="1154"/>
      <c r="P23" s="1154"/>
      <c r="Q23" s="1934">
        <v>207</v>
      </c>
    </row>
    <row r="24" spans="1:17" s="112" customFormat="1">
      <c r="A24" s="115">
        <v>10</v>
      </c>
      <c r="B24" s="1143"/>
      <c r="C24" s="1154"/>
      <c r="D24" s="1154"/>
      <c r="E24" s="1154">
        <v>1204</v>
      </c>
      <c r="F24" s="1143"/>
      <c r="G24" s="1154"/>
      <c r="H24" s="1154"/>
      <c r="I24" s="1134">
        <v>432</v>
      </c>
      <c r="J24" s="1143"/>
      <c r="K24" s="1154"/>
      <c r="L24" s="1154"/>
      <c r="M24" s="1134">
        <v>570</v>
      </c>
      <c r="N24" s="1143"/>
      <c r="O24" s="1154"/>
      <c r="P24" s="1154"/>
      <c r="Q24" s="1134">
        <v>231</v>
      </c>
    </row>
    <row r="25" spans="1:17" s="112" customFormat="1">
      <c r="A25" s="115">
        <v>11</v>
      </c>
      <c r="B25" s="1143"/>
      <c r="C25" s="1154"/>
      <c r="D25" s="1154"/>
      <c r="E25" s="1154">
        <v>1209</v>
      </c>
      <c r="F25" s="1143"/>
      <c r="G25" s="1154"/>
      <c r="H25" s="1154"/>
      <c r="I25" s="1134">
        <v>472</v>
      </c>
      <c r="J25" s="1143"/>
      <c r="K25" s="1154"/>
      <c r="L25" s="1154"/>
      <c r="M25" s="1134">
        <v>524</v>
      </c>
      <c r="N25" s="1143"/>
      <c r="O25" s="1154"/>
      <c r="P25" s="1154"/>
      <c r="Q25" s="1134">
        <v>264</v>
      </c>
    </row>
    <row r="26" spans="1:17" s="112" customFormat="1">
      <c r="A26" s="115">
        <v>12</v>
      </c>
      <c r="B26" s="1143"/>
      <c r="C26" s="1154"/>
      <c r="D26" s="1154"/>
      <c r="E26" s="1154">
        <v>1200</v>
      </c>
      <c r="F26" s="1143"/>
      <c r="G26" s="1154"/>
      <c r="H26" s="1154"/>
      <c r="I26" s="1134">
        <v>425</v>
      </c>
      <c r="J26" s="1143"/>
      <c r="K26" s="1154"/>
      <c r="L26" s="1154"/>
      <c r="M26" s="1134">
        <v>545</v>
      </c>
      <c r="N26" s="1143"/>
      <c r="O26" s="1154"/>
      <c r="P26" s="1154"/>
      <c r="Q26" s="1134">
        <v>229</v>
      </c>
    </row>
    <row r="27" spans="1:17" s="112" customFormat="1">
      <c r="A27" s="115">
        <v>13</v>
      </c>
      <c r="B27" s="1143"/>
      <c r="C27" s="1154"/>
      <c r="D27" s="1154"/>
      <c r="E27" s="1154">
        <v>1108</v>
      </c>
      <c r="F27" s="1143"/>
      <c r="G27" s="1154"/>
      <c r="H27" s="1154"/>
      <c r="I27" s="1134">
        <v>428</v>
      </c>
      <c r="J27" s="1143"/>
      <c r="K27" s="1154"/>
      <c r="L27" s="1154"/>
      <c r="M27" s="1134">
        <v>434</v>
      </c>
      <c r="N27" s="1143"/>
      <c r="O27" s="1154"/>
      <c r="P27" s="1154"/>
      <c r="Q27" s="1134">
        <v>231</v>
      </c>
    </row>
    <row r="28" spans="1:17" s="112" customFormat="1">
      <c r="A28" s="115">
        <v>14</v>
      </c>
      <c r="B28" s="1143"/>
      <c r="C28" s="1154"/>
      <c r="D28" s="1154"/>
      <c r="E28" s="1154">
        <v>1203</v>
      </c>
      <c r="F28" s="1143"/>
      <c r="G28" s="1154"/>
      <c r="H28" s="1154"/>
      <c r="I28" s="1134">
        <v>459</v>
      </c>
      <c r="J28" s="1143"/>
      <c r="K28" s="1154"/>
      <c r="L28" s="1154"/>
      <c r="M28" s="1134">
        <v>588</v>
      </c>
      <c r="N28" s="1143"/>
      <c r="O28" s="1154"/>
      <c r="P28" s="1154"/>
      <c r="Q28" s="1134">
        <v>243</v>
      </c>
    </row>
    <row r="29" spans="1:17" s="112" customFormat="1">
      <c r="A29" s="115">
        <v>15</v>
      </c>
      <c r="B29" s="1143"/>
      <c r="C29" s="1154"/>
      <c r="D29" s="1154"/>
      <c r="E29" s="1154">
        <v>1203</v>
      </c>
      <c r="F29" s="1143"/>
      <c r="G29" s="1154"/>
      <c r="H29" s="1154"/>
      <c r="I29" s="1134">
        <v>428</v>
      </c>
      <c r="J29" s="1143"/>
      <c r="K29" s="1154"/>
      <c r="L29" s="1154"/>
      <c r="M29" s="1134">
        <v>582</v>
      </c>
      <c r="N29" s="1143"/>
      <c r="O29" s="1154"/>
      <c r="P29" s="1154"/>
      <c r="Q29" s="1134">
        <v>216</v>
      </c>
    </row>
    <row r="30" spans="1:17" s="112" customFormat="1">
      <c r="A30" s="115">
        <v>16</v>
      </c>
      <c r="B30" s="1143"/>
      <c r="C30" s="1154"/>
      <c r="D30" s="1154"/>
      <c r="E30" s="1154">
        <v>1142</v>
      </c>
      <c r="F30" s="1143"/>
      <c r="G30" s="1154"/>
      <c r="H30" s="1154"/>
      <c r="I30" s="1134">
        <v>415</v>
      </c>
      <c r="J30" s="1143"/>
      <c r="K30" s="1154"/>
      <c r="L30" s="1154"/>
      <c r="M30" s="1134">
        <v>532</v>
      </c>
      <c r="N30" s="1143"/>
      <c r="O30" s="1154"/>
      <c r="P30" s="1154"/>
      <c r="Q30" s="1134">
        <v>218</v>
      </c>
    </row>
    <row r="31" spans="1:17" s="116" customFormat="1">
      <c r="A31" s="115">
        <v>17</v>
      </c>
      <c r="B31" s="1143"/>
      <c r="C31" s="1154"/>
      <c r="D31" s="1154"/>
      <c r="E31" s="1154">
        <v>1127</v>
      </c>
      <c r="F31" s="1143"/>
      <c r="G31" s="1154"/>
      <c r="H31" s="1154"/>
      <c r="I31" s="1134">
        <v>409</v>
      </c>
      <c r="J31" s="1143"/>
      <c r="K31" s="1154"/>
      <c r="L31" s="1154"/>
      <c r="M31" s="1134">
        <v>520</v>
      </c>
      <c r="N31" s="1143"/>
      <c r="O31" s="1154"/>
      <c r="P31" s="1154"/>
      <c r="Q31" s="1134">
        <v>228</v>
      </c>
    </row>
    <row r="32" spans="1:17" s="116" customFormat="1">
      <c r="A32" s="115">
        <v>18</v>
      </c>
      <c r="B32" s="1143"/>
      <c r="C32" s="1154"/>
      <c r="D32" s="1154"/>
      <c r="E32" s="1154">
        <v>973</v>
      </c>
      <c r="F32" s="1143"/>
      <c r="G32" s="1154"/>
      <c r="H32" s="1154"/>
      <c r="I32" s="1134">
        <v>387</v>
      </c>
      <c r="J32" s="1143"/>
      <c r="K32" s="1154"/>
      <c r="L32" s="1154"/>
      <c r="M32" s="1134">
        <v>337</v>
      </c>
      <c r="N32" s="1143"/>
      <c r="O32" s="1154"/>
      <c r="P32" s="1154"/>
      <c r="Q32" s="1134">
        <v>211</v>
      </c>
    </row>
    <row r="33" spans="1:33" s="116" customFormat="1">
      <c r="A33" s="115">
        <v>19</v>
      </c>
      <c r="B33" s="1143"/>
      <c r="C33" s="1154"/>
      <c r="D33" s="1154"/>
      <c r="E33" s="1154">
        <v>871</v>
      </c>
      <c r="F33" s="1143"/>
      <c r="G33" s="1154"/>
      <c r="H33" s="1154"/>
      <c r="I33" s="1134">
        <v>379</v>
      </c>
      <c r="J33" s="1143"/>
      <c r="K33" s="1154"/>
      <c r="L33" s="1154"/>
      <c r="M33" s="1134">
        <v>294</v>
      </c>
      <c r="N33" s="1143"/>
      <c r="O33" s="1154"/>
      <c r="P33" s="1154"/>
      <c r="Q33" s="1134">
        <v>210</v>
      </c>
    </row>
    <row r="34" spans="1:33" s="116" customFormat="1">
      <c r="A34" s="115">
        <v>20</v>
      </c>
      <c r="B34" s="1143"/>
      <c r="C34" s="1154"/>
      <c r="D34" s="1154"/>
      <c r="E34" s="1154">
        <v>809</v>
      </c>
      <c r="F34" s="1143"/>
      <c r="G34" s="1154"/>
      <c r="H34" s="1154"/>
      <c r="I34" s="1134">
        <v>374</v>
      </c>
      <c r="J34" s="1143"/>
      <c r="K34" s="1154"/>
      <c r="L34" s="1154"/>
      <c r="M34" s="1134">
        <v>282</v>
      </c>
      <c r="N34" s="1143"/>
      <c r="O34" s="1154"/>
      <c r="P34" s="1154"/>
      <c r="Q34" s="1134">
        <v>213</v>
      </c>
    </row>
    <row r="35" spans="1:33" s="116" customFormat="1">
      <c r="A35" s="115">
        <v>21</v>
      </c>
      <c r="B35" s="1143"/>
      <c r="C35" s="1154"/>
      <c r="D35" s="1154"/>
      <c r="E35" s="1154">
        <v>771</v>
      </c>
      <c r="F35" s="1143"/>
      <c r="G35" s="1154"/>
      <c r="H35" s="1154"/>
      <c r="I35" s="1134">
        <v>362</v>
      </c>
      <c r="J35" s="1143"/>
      <c r="K35" s="1154"/>
      <c r="L35" s="1154"/>
      <c r="M35" s="1134">
        <v>253</v>
      </c>
      <c r="N35" s="1143"/>
      <c r="O35" s="1154"/>
      <c r="P35" s="1154"/>
      <c r="Q35" s="1134">
        <v>199</v>
      </c>
    </row>
    <row r="36" spans="1:33" s="116" customFormat="1">
      <c r="A36" s="115">
        <v>22</v>
      </c>
      <c r="B36" s="1143"/>
      <c r="C36" s="1154"/>
      <c r="D36" s="1154"/>
      <c r="E36" s="1154">
        <v>758</v>
      </c>
      <c r="F36" s="1143"/>
      <c r="G36" s="1154"/>
      <c r="H36" s="1154"/>
      <c r="I36" s="1134">
        <v>369</v>
      </c>
      <c r="J36" s="1143"/>
      <c r="K36" s="1154"/>
      <c r="L36" s="1154"/>
      <c r="M36" s="1134">
        <v>251</v>
      </c>
      <c r="N36" s="1143"/>
      <c r="O36" s="1154"/>
      <c r="P36" s="1154"/>
      <c r="Q36" s="1134">
        <v>211</v>
      </c>
    </row>
    <row r="37" spans="1:33" s="116" customFormat="1">
      <c r="A37" s="115">
        <v>23</v>
      </c>
      <c r="B37" s="1143"/>
      <c r="C37" s="1154"/>
      <c r="D37" s="1330"/>
      <c r="E37" s="1134">
        <v>741</v>
      </c>
      <c r="F37" s="1143"/>
      <c r="G37" s="1154"/>
      <c r="H37" s="1154"/>
      <c r="I37" s="1134">
        <v>422</v>
      </c>
      <c r="J37" s="1143"/>
      <c r="K37" s="1154"/>
      <c r="L37" s="1154"/>
      <c r="M37" s="1134">
        <v>247</v>
      </c>
      <c r="N37" s="1143"/>
      <c r="O37" s="1154"/>
      <c r="P37" s="1154"/>
      <c r="Q37" s="1134">
        <v>244</v>
      </c>
    </row>
    <row r="38" spans="1:33" s="116" customFormat="1">
      <c r="A38" s="115">
        <v>24</v>
      </c>
      <c r="B38" s="1143"/>
      <c r="C38" s="1154"/>
      <c r="D38" s="1330"/>
      <c r="E38" s="1134">
        <v>651</v>
      </c>
      <c r="F38" s="1143"/>
      <c r="G38" s="1154"/>
      <c r="H38" s="1154"/>
      <c r="I38" s="1134">
        <v>370</v>
      </c>
      <c r="J38" s="1143"/>
      <c r="K38" s="1154"/>
      <c r="L38" s="1154"/>
      <c r="M38" s="1134">
        <v>239</v>
      </c>
      <c r="N38" s="1143"/>
      <c r="O38" s="1154"/>
      <c r="P38" s="1154"/>
      <c r="Q38" s="1134">
        <v>216</v>
      </c>
    </row>
    <row r="39" spans="1:33" s="116" customFormat="1" ht="15">
      <c r="A39" s="115" t="s">
        <v>19</v>
      </c>
      <c r="B39" s="1217"/>
      <c r="C39" s="1217"/>
      <c r="D39" s="1217"/>
      <c r="E39" s="1641">
        <f>SUM(E15:E38)</f>
        <v>20487</v>
      </c>
      <c r="F39" s="1939"/>
      <c r="G39" s="1939"/>
      <c r="H39" s="1939"/>
      <c r="I39" s="1641">
        <f>SUM(I15:I38)</f>
        <v>9442</v>
      </c>
      <c r="J39" s="1940"/>
      <c r="K39" s="1940"/>
      <c r="L39" s="1940"/>
      <c r="M39" s="1641">
        <f>SUM(M15:M38)</f>
        <v>8598</v>
      </c>
      <c r="N39" s="1940"/>
      <c r="O39" s="1940"/>
      <c r="P39" s="1940"/>
      <c r="Q39" s="1641">
        <f>SUM(Q15:Q38)</f>
        <v>5269</v>
      </c>
    </row>
    <row r="40" spans="1:33" s="105" customFormat="1" ht="12.75" customHeight="1">
      <c r="A40" s="105" t="s">
        <v>20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 s="105" customFormat="1" ht="12.75" customHeight="1">
      <c r="A41" s="105" t="s">
        <v>21</v>
      </c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>
      <c r="A42" s="105" t="s">
        <v>651</v>
      </c>
      <c r="K42" s="105"/>
      <c r="L42" s="105"/>
      <c r="M42" s="105"/>
      <c r="N42" s="105"/>
      <c r="O42" s="105"/>
      <c r="P42" s="105"/>
      <c r="Q42" s="105"/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>
      <c r="A43" s="105" t="s">
        <v>23</v>
      </c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  <row r="44" spans="1:33">
      <c r="R44" s="1033"/>
      <c r="S44" s="1033"/>
      <c r="T44" s="1033"/>
      <c r="U44" s="1033"/>
      <c r="V44" s="1033"/>
      <c r="W44" s="1033"/>
      <c r="X44" s="1033"/>
      <c r="Y44" s="1033"/>
      <c r="Z44" s="1033"/>
      <c r="AA44" s="1033"/>
      <c r="AB44" s="1033"/>
      <c r="AC44" s="1033"/>
      <c r="AD44" s="1033"/>
      <c r="AE44" s="1033"/>
      <c r="AF44" s="1033"/>
      <c r="AG44" s="10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AG44"/>
  <sheetViews>
    <sheetView zoomScale="85" zoomScaleNormal="85" workbookViewId="0">
      <selection activeCell="U34" sqref="U33:U34"/>
    </sheetView>
  </sheetViews>
  <sheetFormatPr defaultRowHeight="12.75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>
      <c r="B1" s="2298" t="s">
        <v>484</v>
      </c>
      <c r="C1" s="2142"/>
      <c r="D1" s="2142"/>
      <c r="E1" s="2142"/>
      <c r="F1" s="2142"/>
      <c r="J1" s="801" t="s">
        <v>176</v>
      </c>
      <c r="N1" s="2294" t="s">
        <v>39</v>
      </c>
      <c r="O1" s="2294"/>
      <c r="P1" s="2294"/>
      <c r="Q1" s="2294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118" customFormat="1" ht="10.5" customHeight="1">
      <c r="B2" s="2287" t="s">
        <v>1</v>
      </c>
      <c r="C2" s="2128"/>
      <c r="D2" s="2128"/>
      <c r="E2" s="2128"/>
      <c r="F2" s="2128"/>
      <c r="N2" s="2287" t="s">
        <v>2</v>
      </c>
      <c r="O2" s="2295"/>
      <c r="P2" s="2295"/>
      <c r="Q2" s="2295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118" customFormat="1" ht="13.5" customHeight="1">
      <c r="N3" s="118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118" customFormat="1" ht="15" customHeight="1">
      <c r="B4" s="2297" t="s">
        <v>4</v>
      </c>
      <c r="C4" s="2142"/>
      <c r="D4" s="120"/>
      <c r="E4" s="1030"/>
      <c r="F4" s="1030"/>
      <c r="G4" s="1030"/>
      <c r="H4" s="1030"/>
      <c r="I4" s="852" t="s">
        <v>5</v>
      </c>
      <c r="J4" s="119"/>
      <c r="K4" s="119"/>
      <c r="L4" s="119"/>
      <c r="N4" s="788" t="s">
        <v>172</v>
      </c>
      <c r="O4" s="121" t="s">
        <v>40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118" customFormat="1" ht="9.75" customHeight="1">
      <c r="B5" s="2296" t="s">
        <v>7</v>
      </c>
      <c r="C5" s="2140"/>
      <c r="D5" s="119"/>
      <c r="E5" s="119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118" customFormat="1" ht="12" customHeight="1">
      <c r="A6" s="2288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118" customFormat="1" ht="15.75">
      <c r="A7" s="2289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118" customFormat="1" ht="9" customHeight="1">
      <c r="A8" s="1306" t="s">
        <v>383</v>
      </c>
      <c r="B8" s="1306" t="s">
        <v>384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118" customFormat="1">
      <c r="A9" s="2284" t="s">
        <v>9</v>
      </c>
      <c r="B9" s="2290" t="s">
        <v>10</v>
      </c>
      <c r="C9" s="2291"/>
      <c r="D9" s="2291"/>
      <c r="E9" s="2291"/>
      <c r="F9" s="2291"/>
      <c r="G9" s="2291"/>
      <c r="H9" s="2291"/>
      <c r="I9" s="2292"/>
      <c r="J9" s="2290" t="s">
        <v>11</v>
      </c>
      <c r="K9" s="2291"/>
      <c r="L9" s="2291"/>
      <c r="M9" s="2291"/>
      <c r="N9" s="2291"/>
      <c r="O9" s="2291"/>
      <c r="P9" s="2291"/>
      <c r="Q9" s="2292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118" customFormat="1">
      <c r="A10" s="2285"/>
      <c r="B10" s="2282" t="s">
        <v>41</v>
      </c>
      <c r="C10" s="2283"/>
      <c r="D10" s="2283"/>
      <c r="E10" s="2293"/>
      <c r="F10" s="2282" t="s">
        <v>42</v>
      </c>
      <c r="G10" s="2135"/>
      <c r="H10" s="2135"/>
      <c r="I10" s="2136"/>
      <c r="J10" s="2282" t="s">
        <v>41</v>
      </c>
      <c r="K10" s="2283"/>
      <c r="L10" s="2283"/>
      <c r="M10" s="2293"/>
      <c r="N10" s="2282" t="s">
        <v>42</v>
      </c>
      <c r="O10" s="2283"/>
      <c r="P10" s="2283"/>
      <c r="Q10" s="2293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118" customFormat="1">
      <c r="A11" s="2285"/>
      <c r="B11" s="2282" t="s">
        <v>14</v>
      </c>
      <c r="C11" s="2283"/>
      <c r="E11" s="123">
        <v>18000</v>
      </c>
      <c r="F11" s="2282" t="s">
        <v>14</v>
      </c>
      <c r="G11" s="2283"/>
      <c r="H11" s="122"/>
      <c r="I11" s="123">
        <v>18000</v>
      </c>
      <c r="J11" s="2282" t="s">
        <v>14</v>
      </c>
      <c r="K11" s="2283"/>
      <c r="L11" s="122"/>
      <c r="M11" s="123">
        <f>E11</f>
        <v>18000</v>
      </c>
      <c r="N11" s="2282" t="s">
        <v>14</v>
      </c>
      <c r="O11" s="2283"/>
      <c r="P11" s="122"/>
      <c r="Q11" s="123">
        <f>I11</f>
        <v>18000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125" customFormat="1" ht="35.25" customHeight="1">
      <c r="A12" s="2286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>
      <c r="A14" s="128">
        <v>0</v>
      </c>
      <c r="B14" s="1134"/>
      <c r="C14" s="1598"/>
      <c r="D14" s="1598"/>
      <c r="E14" s="1598"/>
      <c r="F14" s="1586"/>
      <c r="G14" s="1598"/>
      <c r="H14" s="1598"/>
      <c r="I14" s="1598"/>
      <c r="J14" s="1586"/>
      <c r="K14" s="1598"/>
      <c r="L14" s="1598"/>
      <c r="M14" s="1598"/>
      <c r="N14" s="1586"/>
      <c r="O14" s="1598"/>
      <c r="P14" s="1598"/>
      <c r="Q14" s="1598"/>
    </row>
    <row r="15" spans="1:33" s="1505" customFormat="1" ht="15">
      <c r="A15" s="1504">
        <v>1</v>
      </c>
      <c r="B15" s="1134"/>
      <c r="C15" s="1598"/>
      <c r="D15" s="1598"/>
      <c r="E15" s="1598">
        <v>815.4</v>
      </c>
      <c r="F15" s="1606"/>
      <c r="G15" s="1598"/>
      <c r="H15" s="1607"/>
      <c r="I15" s="2031">
        <v>1558.8</v>
      </c>
      <c r="J15" s="2032"/>
      <c r="K15" s="2033"/>
      <c r="L15" s="2033"/>
      <c r="M15" s="2031">
        <v>273.60000000000002</v>
      </c>
      <c r="N15" s="2032"/>
      <c r="O15" s="2033"/>
      <c r="P15" s="2033"/>
      <c r="Q15" s="2031">
        <v>378</v>
      </c>
    </row>
    <row r="16" spans="1:33" s="125" customFormat="1" ht="15">
      <c r="A16" s="128">
        <v>2</v>
      </c>
      <c r="B16" s="1134"/>
      <c r="C16" s="1598"/>
      <c r="D16" s="1598"/>
      <c r="E16" s="1598">
        <v>770.4</v>
      </c>
      <c r="F16" s="1606"/>
      <c r="G16" s="1598"/>
      <c r="H16" s="1607"/>
      <c r="I16" s="2031">
        <v>1436.4</v>
      </c>
      <c r="J16" s="2032"/>
      <c r="K16" s="2033"/>
      <c r="L16" s="2033"/>
      <c r="M16" s="2031">
        <v>241.2</v>
      </c>
      <c r="N16" s="2032"/>
      <c r="O16" s="2033"/>
      <c r="P16" s="2033"/>
      <c r="Q16" s="2031">
        <v>365.4</v>
      </c>
    </row>
    <row r="17" spans="1:20" s="125" customFormat="1" ht="15">
      <c r="A17" s="128">
        <v>3</v>
      </c>
      <c r="B17" s="1134"/>
      <c r="C17" s="1598"/>
      <c r="D17" s="1598"/>
      <c r="E17" s="1598">
        <v>761.4</v>
      </c>
      <c r="F17" s="1606"/>
      <c r="G17" s="1598"/>
      <c r="H17" s="1607"/>
      <c r="I17" s="2031">
        <v>1333.8</v>
      </c>
      <c r="J17" s="2032"/>
      <c r="K17" s="2033"/>
      <c r="L17" s="2033"/>
      <c r="M17" s="2031">
        <v>268.2</v>
      </c>
      <c r="N17" s="2032"/>
      <c r="O17" s="2033"/>
      <c r="P17" s="2033"/>
      <c r="Q17" s="2031">
        <v>396</v>
      </c>
    </row>
    <row r="18" spans="1:20" s="125" customFormat="1" ht="15">
      <c r="A18" s="128">
        <v>4</v>
      </c>
      <c r="B18" s="1134"/>
      <c r="C18" s="1598"/>
      <c r="D18" s="1598"/>
      <c r="E18" s="1598">
        <v>694.8</v>
      </c>
      <c r="F18" s="1606"/>
      <c r="G18" s="1598"/>
      <c r="H18" s="1607"/>
      <c r="I18" s="2031">
        <v>1281.5999999999999</v>
      </c>
      <c r="J18" s="2032"/>
      <c r="K18" s="2033"/>
      <c r="L18" s="2033"/>
      <c r="M18" s="2031">
        <v>252</v>
      </c>
      <c r="N18" s="2032"/>
      <c r="O18" s="2033"/>
      <c r="P18" s="2033"/>
      <c r="Q18" s="2031">
        <v>369</v>
      </c>
    </row>
    <row r="19" spans="1:20" s="125" customFormat="1" ht="15">
      <c r="A19" s="128">
        <v>5</v>
      </c>
      <c r="B19" s="1134"/>
      <c r="C19" s="1598"/>
      <c r="D19" s="1598"/>
      <c r="E19" s="1598">
        <v>664.2</v>
      </c>
      <c r="F19" s="1606"/>
      <c r="G19" s="1598"/>
      <c r="H19" s="1607"/>
      <c r="I19" s="2031">
        <v>1285.2</v>
      </c>
      <c r="J19" s="2032"/>
      <c r="K19" s="2033"/>
      <c r="L19" s="2033"/>
      <c r="M19" s="2031">
        <v>255.6</v>
      </c>
      <c r="N19" s="2032"/>
      <c r="O19" s="2033"/>
      <c r="P19" s="2033"/>
      <c r="Q19" s="2031">
        <v>365.4</v>
      </c>
    </row>
    <row r="20" spans="1:20" s="125" customFormat="1" ht="15">
      <c r="A20" s="128">
        <v>6</v>
      </c>
      <c r="B20" s="1134"/>
      <c r="C20" s="1598"/>
      <c r="D20" s="1598"/>
      <c r="E20" s="1598">
        <v>702</v>
      </c>
      <c r="F20" s="1606"/>
      <c r="G20" s="1598"/>
      <c r="H20" s="1607"/>
      <c r="I20" s="2031">
        <v>1413</v>
      </c>
      <c r="J20" s="2032"/>
      <c r="K20" s="2033"/>
      <c r="L20" s="2033"/>
      <c r="M20" s="2031">
        <v>277.2</v>
      </c>
      <c r="N20" s="2032"/>
      <c r="O20" s="2033"/>
      <c r="P20" s="2033"/>
      <c r="Q20" s="2031">
        <v>419.4</v>
      </c>
    </row>
    <row r="21" spans="1:20" s="125" customFormat="1" ht="15">
      <c r="A21" s="128">
        <v>7</v>
      </c>
      <c r="B21" s="1134"/>
      <c r="C21" s="1598"/>
      <c r="D21" s="1598"/>
      <c r="E21" s="1598">
        <v>777.6</v>
      </c>
      <c r="F21" s="1606"/>
      <c r="G21" s="1598"/>
      <c r="H21" s="1607"/>
      <c r="I21" s="2031">
        <v>1767.6</v>
      </c>
      <c r="J21" s="2032"/>
      <c r="K21" s="2033"/>
      <c r="L21" s="2033"/>
      <c r="M21" s="2031">
        <v>324</v>
      </c>
      <c r="N21" s="2032"/>
      <c r="O21" s="2033"/>
      <c r="P21" s="2033"/>
      <c r="Q21" s="2031">
        <v>439.2</v>
      </c>
    </row>
    <row r="22" spans="1:20" s="125" customFormat="1" ht="15">
      <c r="A22" s="128">
        <v>8</v>
      </c>
      <c r="B22" s="1134"/>
      <c r="C22" s="1598"/>
      <c r="D22" s="1598"/>
      <c r="E22" s="1598">
        <v>1044</v>
      </c>
      <c r="F22" s="1606"/>
      <c r="G22" s="1598"/>
      <c r="H22" s="1607"/>
      <c r="I22" s="2031">
        <v>2104.1999999999998</v>
      </c>
      <c r="J22" s="2032"/>
      <c r="K22" s="2033"/>
      <c r="L22" s="2033"/>
      <c r="M22" s="2031">
        <v>482.4</v>
      </c>
      <c r="N22" s="2032"/>
      <c r="O22" s="2033"/>
      <c r="P22" s="2033"/>
      <c r="Q22" s="2031">
        <v>484.2</v>
      </c>
    </row>
    <row r="23" spans="1:20" s="125" customFormat="1" ht="15">
      <c r="A23" s="128">
        <v>9</v>
      </c>
      <c r="B23" s="1134"/>
      <c r="C23" s="1598"/>
      <c r="D23" s="1598"/>
      <c r="E23" s="1598">
        <v>1171.8</v>
      </c>
      <c r="F23" s="1606"/>
      <c r="G23" s="1598"/>
      <c r="H23" s="1607"/>
      <c r="I23" s="2031">
        <v>2471.4</v>
      </c>
      <c r="J23" s="2032"/>
      <c r="K23" s="2033"/>
      <c r="L23" s="2033"/>
      <c r="M23" s="2031">
        <v>577.79999999999995</v>
      </c>
      <c r="N23" s="2032"/>
      <c r="O23" s="2033"/>
      <c r="P23" s="2033"/>
      <c r="Q23" s="2031">
        <v>626.4</v>
      </c>
    </row>
    <row r="24" spans="1:20" s="125" customFormat="1" ht="15">
      <c r="A24" s="128">
        <v>10</v>
      </c>
      <c r="B24" s="1134"/>
      <c r="C24" s="1598"/>
      <c r="D24" s="1598"/>
      <c r="E24" s="1598">
        <v>1236.5999999999999</v>
      </c>
      <c r="F24" s="1606"/>
      <c r="G24" s="1598"/>
      <c r="H24" s="1607"/>
      <c r="I24" s="2031">
        <v>2572.1999999999998</v>
      </c>
      <c r="J24" s="2032"/>
      <c r="K24" s="2033"/>
      <c r="L24" s="2033"/>
      <c r="M24" s="2031">
        <v>581.4</v>
      </c>
      <c r="N24" s="2032"/>
      <c r="O24" s="2033"/>
      <c r="P24" s="2033"/>
      <c r="Q24" s="2031">
        <v>666</v>
      </c>
    </row>
    <row r="25" spans="1:20" s="125" customFormat="1" ht="15">
      <c r="A25" s="128">
        <v>11</v>
      </c>
      <c r="B25" s="1134"/>
      <c r="C25" s="1598"/>
      <c r="D25" s="1598"/>
      <c r="E25" s="1598">
        <v>1112.4000000000001</v>
      </c>
      <c r="F25" s="1606"/>
      <c r="G25" s="1598"/>
      <c r="H25" s="1607"/>
      <c r="I25" s="2031">
        <v>2545.1999999999998</v>
      </c>
      <c r="J25" s="2032"/>
      <c r="K25" s="2033"/>
      <c r="L25" s="2033"/>
      <c r="M25" s="2031">
        <v>502.2</v>
      </c>
      <c r="N25" s="2032"/>
      <c r="O25" s="2033"/>
      <c r="P25" s="2033"/>
      <c r="Q25" s="2031">
        <v>675</v>
      </c>
    </row>
    <row r="26" spans="1:20" s="125" customFormat="1" ht="15">
      <c r="A26" s="128">
        <v>12</v>
      </c>
      <c r="B26" s="1134"/>
      <c r="C26" s="1598"/>
      <c r="D26" s="1598"/>
      <c r="E26" s="1598">
        <v>1159.2</v>
      </c>
      <c r="F26" s="1606"/>
      <c r="G26" s="1598"/>
      <c r="H26" s="1607"/>
      <c r="I26" s="2031">
        <v>2541.6</v>
      </c>
      <c r="J26" s="2032"/>
      <c r="K26" s="2033"/>
      <c r="L26" s="2033"/>
      <c r="M26" s="2031">
        <v>509.4</v>
      </c>
      <c r="N26" s="2032"/>
      <c r="O26" s="2033"/>
      <c r="P26" s="2033"/>
      <c r="Q26" s="2031">
        <v>664.2</v>
      </c>
    </row>
    <row r="27" spans="1:20" s="125" customFormat="1" ht="15">
      <c r="A27" s="128">
        <v>13</v>
      </c>
      <c r="B27" s="1134"/>
      <c r="C27" s="1598"/>
      <c r="D27" s="1598"/>
      <c r="E27" s="1598">
        <v>1188</v>
      </c>
      <c r="F27" s="1606"/>
      <c r="G27" s="1598"/>
      <c r="H27" s="1607"/>
      <c r="I27" s="2031">
        <v>2494.8000000000002</v>
      </c>
      <c r="J27" s="2032"/>
      <c r="K27" s="2033"/>
      <c r="L27" s="2033"/>
      <c r="M27" s="2031">
        <v>536.4</v>
      </c>
      <c r="N27" s="2032"/>
      <c r="O27" s="2033"/>
      <c r="P27" s="2033"/>
      <c r="Q27" s="2031">
        <v>594</v>
      </c>
    </row>
    <row r="28" spans="1:20" s="125" customFormat="1" ht="15">
      <c r="A28" s="128">
        <v>14</v>
      </c>
      <c r="B28" s="1134"/>
      <c r="C28" s="1598"/>
      <c r="D28" s="1598"/>
      <c r="E28" s="1598">
        <v>1157.4000000000001</v>
      </c>
      <c r="F28" s="1606"/>
      <c r="G28" s="1598"/>
      <c r="H28" s="1607"/>
      <c r="I28" s="2031">
        <v>2455.1999999999998</v>
      </c>
      <c r="J28" s="2032"/>
      <c r="K28" s="2033"/>
      <c r="L28" s="2033"/>
      <c r="M28" s="2031">
        <v>484.2</v>
      </c>
      <c r="N28" s="2032"/>
      <c r="O28" s="2033"/>
      <c r="P28" s="2033"/>
      <c r="Q28" s="2031">
        <v>619.20000000000005</v>
      </c>
    </row>
    <row r="29" spans="1:20" s="125" customFormat="1" ht="15">
      <c r="A29" s="128">
        <v>15</v>
      </c>
      <c r="B29" s="1134"/>
      <c r="C29" s="1598"/>
      <c r="D29" s="1598"/>
      <c r="E29" s="1598">
        <v>1159.2</v>
      </c>
      <c r="F29" s="1606"/>
      <c r="G29" s="1598"/>
      <c r="H29" s="1607"/>
      <c r="I29" s="2031">
        <v>2507.4</v>
      </c>
      <c r="J29" s="2032"/>
      <c r="K29" s="2033"/>
      <c r="L29" s="2033"/>
      <c r="M29" s="2031">
        <v>513</v>
      </c>
      <c r="N29" s="2032"/>
      <c r="O29" s="2033"/>
      <c r="P29" s="2033"/>
      <c r="Q29" s="2031">
        <v>642.6</v>
      </c>
      <c r="T29" s="801"/>
    </row>
    <row r="30" spans="1:20" s="125" customFormat="1" ht="15">
      <c r="A30" s="128">
        <v>16</v>
      </c>
      <c r="B30" s="1134"/>
      <c r="C30" s="1598"/>
      <c r="D30" s="1598"/>
      <c r="E30" s="1598">
        <v>1180.8</v>
      </c>
      <c r="F30" s="1606"/>
      <c r="G30" s="1598"/>
      <c r="H30" s="1607"/>
      <c r="I30" s="2031">
        <v>2415.6</v>
      </c>
      <c r="J30" s="2032"/>
      <c r="K30" s="2033"/>
      <c r="L30" s="2033"/>
      <c r="M30" s="2031">
        <v>489.6</v>
      </c>
      <c r="N30" s="2032"/>
      <c r="O30" s="2033"/>
      <c r="P30" s="2033"/>
      <c r="Q30" s="2031">
        <v>612</v>
      </c>
    </row>
    <row r="31" spans="1:20" s="129" customFormat="1" ht="15">
      <c r="A31" s="128">
        <v>17</v>
      </c>
      <c r="B31" s="1134"/>
      <c r="C31" s="1598"/>
      <c r="D31" s="1598"/>
      <c r="E31" s="1598">
        <v>1038.5999999999999</v>
      </c>
      <c r="F31" s="1606"/>
      <c r="G31" s="1598"/>
      <c r="H31" s="1607"/>
      <c r="I31" s="2031">
        <v>2343.6</v>
      </c>
      <c r="J31" s="2032"/>
      <c r="K31" s="2033"/>
      <c r="L31" s="2033"/>
      <c r="M31" s="2031">
        <v>374.4</v>
      </c>
      <c r="N31" s="2032"/>
      <c r="O31" s="2033"/>
      <c r="P31" s="2033"/>
      <c r="Q31" s="2031">
        <v>585</v>
      </c>
    </row>
    <row r="32" spans="1:20" s="129" customFormat="1" ht="15">
      <c r="A32" s="128">
        <v>18</v>
      </c>
      <c r="B32" s="1134"/>
      <c r="C32" s="1598"/>
      <c r="D32" s="1598"/>
      <c r="E32" s="1598">
        <v>964.8</v>
      </c>
      <c r="F32" s="1606"/>
      <c r="G32" s="1598"/>
      <c r="H32" s="1607"/>
      <c r="I32" s="2031">
        <v>2287.8000000000002</v>
      </c>
      <c r="J32" s="2032"/>
      <c r="K32" s="2033"/>
      <c r="L32" s="2033"/>
      <c r="M32" s="2031">
        <v>286.2</v>
      </c>
      <c r="N32" s="2032"/>
      <c r="O32" s="2033"/>
      <c r="P32" s="2033"/>
      <c r="Q32" s="2031">
        <v>500.4</v>
      </c>
    </row>
    <row r="33" spans="1:33" s="129" customFormat="1" ht="15">
      <c r="A33" s="128">
        <v>19</v>
      </c>
      <c r="B33" s="1134"/>
      <c r="C33" s="1598"/>
      <c r="D33" s="1598"/>
      <c r="E33" s="1598">
        <v>988.2</v>
      </c>
      <c r="F33" s="1606"/>
      <c r="G33" s="1598"/>
      <c r="H33" s="1607"/>
      <c r="I33" s="2031">
        <v>2329.1999999999998</v>
      </c>
      <c r="J33" s="2032"/>
      <c r="K33" s="2033"/>
      <c r="L33" s="2033"/>
      <c r="M33" s="2031">
        <v>270</v>
      </c>
      <c r="N33" s="2032"/>
      <c r="O33" s="2033"/>
      <c r="P33" s="2033"/>
      <c r="Q33" s="2031">
        <v>459</v>
      </c>
    </row>
    <row r="34" spans="1:33" s="129" customFormat="1" ht="15">
      <c r="A34" s="128">
        <v>20</v>
      </c>
      <c r="B34" s="1134"/>
      <c r="C34" s="1598"/>
      <c r="D34" s="1598"/>
      <c r="E34" s="1598">
        <v>986.4</v>
      </c>
      <c r="F34" s="1606"/>
      <c r="G34" s="1598"/>
      <c r="H34" s="1607"/>
      <c r="I34" s="2031">
        <v>2350.8000000000002</v>
      </c>
      <c r="J34" s="2032"/>
      <c r="K34" s="2033"/>
      <c r="L34" s="2033"/>
      <c r="M34" s="2031">
        <v>271.8</v>
      </c>
      <c r="N34" s="2032"/>
      <c r="O34" s="2033"/>
      <c r="P34" s="2033"/>
      <c r="Q34" s="2031">
        <v>448.2</v>
      </c>
    </row>
    <row r="35" spans="1:33" s="129" customFormat="1" ht="15">
      <c r="A35" s="128">
        <v>21</v>
      </c>
      <c r="B35" s="1134"/>
      <c r="C35" s="1598"/>
      <c r="D35" s="1598"/>
      <c r="E35" s="1598">
        <v>934.2</v>
      </c>
      <c r="F35" s="1606"/>
      <c r="G35" s="1598"/>
      <c r="H35" s="1607"/>
      <c r="I35" s="2031">
        <v>2255.4</v>
      </c>
      <c r="J35" s="2032"/>
      <c r="K35" s="2033"/>
      <c r="L35" s="2033"/>
      <c r="M35" s="2031">
        <v>257.39999999999998</v>
      </c>
      <c r="N35" s="2032"/>
      <c r="O35" s="2033"/>
      <c r="P35" s="2033"/>
      <c r="Q35" s="2031">
        <v>394.2</v>
      </c>
    </row>
    <row r="36" spans="1:33" s="129" customFormat="1" ht="15">
      <c r="A36" s="128">
        <v>22</v>
      </c>
      <c r="B36" s="1134"/>
      <c r="C36" s="1598"/>
      <c r="D36" s="1598"/>
      <c r="E36" s="1598">
        <v>934.2</v>
      </c>
      <c r="F36" s="1606"/>
      <c r="G36" s="1598"/>
      <c r="H36" s="1607"/>
      <c r="I36" s="2031">
        <v>2169</v>
      </c>
      <c r="J36" s="2032"/>
      <c r="K36" s="2033"/>
      <c r="L36" s="2033"/>
      <c r="M36" s="2031">
        <v>246.6</v>
      </c>
      <c r="N36" s="2032"/>
      <c r="O36" s="2033"/>
      <c r="P36" s="2033"/>
      <c r="Q36" s="2031">
        <v>376.2</v>
      </c>
    </row>
    <row r="37" spans="1:33" s="129" customFormat="1" ht="15">
      <c r="A37" s="128">
        <v>23</v>
      </c>
      <c r="B37" s="1134"/>
      <c r="C37" s="1598"/>
      <c r="D37" s="1598"/>
      <c r="E37" s="1603">
        <v>959.4</v>
      </c>
      <c r="F37" s="1606"/>
      <c r="G37" s="1607"/>
      <c r="H37" s="1607"/>
      <c r="I37" s="2031">
        <v>2005.2</v>
      </c>
      <c r="J37" s="2032"/>
      <c r="K37" s="2033"/>
      <c r="L37" s="2033"/>
      <c r="M37" s="2031">
        <v>253.8</v>
      </c>
      <c r="N37" s="2032"/>
      <c r="O37" s="2033"/>
      <c r="P37" s="2033"/>
      <c r="Q37" s="2031">
        <v>378</v>
      </c>
    </row>
    <row r="38" spans="1:33" s="129" customFormat="1" ht="15">
      <c r="A38" s="128">
        <v>24</v>
      </c>
      <c r="B38" s="1134"/>
      <c r="C38" s="1598"/>
      <c r="D38" s="1598"/>
      <c r="E38" s="1603">
        <v>885.6</v>
      </c>
      <c r="F38" s="1606"/>
      <c r="G38" s="1607"/>
      <c r="H38" s="1607"/>
      <c r="I38" s="2031">
        <v>1756.8</v>
      </c>
      <c r="J38" s="2032"/>
      <c r="K38" s="2033"/>
      <c r="L38" s="2033"/>
      <c r="M38" s="2031">
        <v>257.39999999999998</v>
      </c>
      <c r="N38" s="2032"/>
      <c r="O38" s="2033"/>
      <c r="P38" s="2033"/>
      <c r="Q38" s="2031">
        <v>361.8</v>
      </c>
    </row>
    <row r="39" spans="1:33" s="129" customFormat="1" ht="15">
      <c r="A39" s="128" t="s">
        <v>19</v>
      </c>
      <c r="B39" s="1216"/>
      <c r="C39" s="1599"/>
      <c r="D39" s="1599"/>
      <c r="E39" s="1642">
        <f>SUM(E15:E38)</f>
        <v>23286.600000000002</v>
      </c>
      <c r="F39" s="1643"/>
      <c r="G39" s="1643"/>
      <c r="H39" s="1643"/>
      <c r="I39" s="1642">
        <f>SUM(I15:I38)</f>
        <v>49681.8</v>
      </c>
      <c r="J39" s="1643"/>
      <c r="K39" s="1643"/>
      <c r="L39" s="1643"/>
      <c r="M39" s="1642">
        <f>SUM(M15:M38)</f>
        <v>8785.7999999999975</v>
      </c>
      <c r="N39" s="1643"/>
      <c r="O39" s="1643"/>
      <c r="P39" s="1643"/>
      <c r="Q39" s="1642">
        <f>SUM(Q15:Q38)</f>
        <v>11818.800000000001</v>
      </c>
    </row>
    <row r="40" spans="1:33" s="118" customFormat="1" ht="12.75" customHeight="1">
      <c r="A40" s="118" t="s">
        <v>20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 s="118" customFormat="1" ht="12.75" customHeight="1">
      <c r="A41" s="118" t="s">
        <v>21</v>
      </c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>
      <c r="A42" s="118" t="s">
        <v>651</v>
      </c>
      <c r="K42" s="118"/>
      <c r="L42" s="118"/>
      <c r="M42" s="118"/>
      <c r="N42" s="118"/>
      <c r="O42" s="118"/>
      <c r="P42" s="118"/>
      <c r="Q42" s="118"/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>
      <c r="A43" s="118" t="s">
        <v>23</v>
      </c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  <row r="44" spans="1:33">
      <c r="R44" s="1031"/>
      <c r="S44" s="1031"/>
      <c r="T44" s="1031"/>
      <c r="U44" s="1031"/>
      <c r="V44" s="1031"/>
      <c r="W44" s="1031"/>
      <c r="X44" s="1031"/>
      <c r="Y44" s="1031"/>
      <c r="Z44" s="1031"/>
      <c r="AA44" s="1031"/>
      <c r="AB44" s="1031"/>
      <c r="AC44" s="1031"/>
      <c r="AD44" s="1031"/>
      <c r="AE44" s="1031"/>
      <c r="AF44" s="1031"/>
      <c r="AG44" s="1031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rgb="FF92D050"/>
  </sheetPr>
  <dimension ref="A1:S43"/>
  <sheetViews>
    <sheetView zoomScale="85" zoomScaleNormal="85" workbookViewId="0">
      <selection activeCell="Q15" sqref="Q15:Q38"/>
    </sheetView>
  </sheetViews>
  <sheetFormatPr defaultRowHeight="12.75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>
      <c r="B1" s="2300" t="s">
        <v>484</v>
      </c>
      <c r="C1" s="2142"/>
      <c r="D1" s="2142"/>
      <c r="E1" s="2142"/>
      <c r="F1" s="2142"/>
      <c r="G1" s="801" t="s">
        <v>176</v>
      </c>
      <c r="I1" s="2299" t="s">
        <v>370</v>
      </c>
      <c r="J1" s="2299"/>
      <c r="K1" s="2299"/>
      <c r="L1" s="2299"/>
      <c r="M1" s="2299"/>
      <c r="N1" s="2299"/>
      <c r="O1" s="2299"/>
      <c r="P1" s="2299"/>
      <c r="Q1" s="2299"/>
      <c r="R1" s="1296"/>
      <c r="S1" s="1296"/>
    </row>
    <row r="2" spans="1:19" s="131" customFormat="1" ht="10.5" customHeight="1">
      <c r="B2" s="2301" t="s">
        <v>1</v>
      </c>
      <c r="C2" s="2128"/>
      <c r="D2" s="2128"/>
      <c r="E2" s="2128"/>
      <c r="F2" s="2128"/>
      <c r="N2" s="2301" t="s">
        <v>2</v>
      </c>
      <c r="O2" s="2309"/>
      <c r="P2" s="2309"/>
      <c r="Q2" s="2309"/>
    </row>
    <row r="3" spans="1:19" s="131" customFormat="1" ht="13.5" customHeight="1">
      <c r="N3" s="131" t="s">
        <v>3</v>
      </c>
    </row>
    <row r="4" spans="1:19" s="131" customFormat="1" ht="15" customHeight="1">
      <c r="B4" s="2308" t="s">
        <v>4</v>
      </c>
      <c r="C4" s="2142"/>
      <c r="D4" s="133"/>
      <c r="E4" s="1052"/>
      <c r="F4" s="1052"/>
      <c r="G4" s="1052"/>
      <c r="H4" s="1052"/>
      <c r="I4" s="842" t="s">
        <v>5</v>
      </c>
      <c r="J4" s="132"/>
      <c r="K4" s="132"/>
      <c r="L4" s="132"/>
      <c r="O4" s="134" t="s">
        <v>43</v>
      </c>
    </row>
    <row r="5" spans="1:19" s="131" customFormat="1" ht="9.75" customHeight="1">
      <c r="B5" s="2312" t="s">
        <v>7</v>
      </c>
      <c r="C5" s="2140"/>
      <c r="D5" s="132"/>
      <c r="E5" s="132"/>
    </row>
    <row r="6" spans="1:19" s="131" customFormat="1" ht="12" customHeight="1">
      <c r="A6" s="231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</row>
    <row r="7" spans="1:19" s="131" customFormat="1" ht="15.75">
      <c r="A7" s="231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</row>
    <row r="8" spans="1:19" s="131" customFormat="1" ht="9" customHeight="1">
      <c r="A8" s="1306" t="s">
        <v>385</v>
      </c>
      <c r="B8" s="1306" t="s">
        <v>386</v>
      </c>
    </row>
    <row r="9" spans="1:19" s="131" customFormat="1">
      <c r="A9" s="2302" t="s">
        <v>9</v>
      </c>
      <c r="B9" s="2305" t="s">
        <v>10</v>
      </c>
      <c r="C9" s="2306"/>
      <c r="D9" s="2306"/>
      <c r="E9" s="2306"/>
      <c r="F9" s="2306"/>
      <c r="G9" s="2306"/>
      <c r="H9" s="2306"/>
      <c r="I9" s="2307"/>
      <c r="J9" s="2305" t="s">
        <v>11</v>
      </c>
      <c r="K9" s="2306"/>
      <c r="L9" s="2306"/>
      <c r="M9" s="2306"/>
      <c r="N9" s="2306"/>
      <c r="O9" s="2306"/>
      <c r="P9" s="2306"/>
      <c r="Q9" s="2307"/>
    </row>
    <row r="10" spans="1:19" s="131" customFormat="1">
      <c r="A10" s="2303"/>
      <c r="B10" s="2313" t="s">
        <v>44</v>
      </c>
      <c r="C10" s="2314"/>
      <c r="D10" s="2314"/>
      <c r="E10" s="2315"/>
      <c r="F10" s="2313" t="s">
        <v>45</v>
      </c>
      <c r="G10" s="2135"/>
      <c r="H10" s="2135"/>
      <c r="I10" s="2136"/>
      <c r="J10" s="2313" t="s">
        <v>44</v>
      </c>
      <c r="K10" s="2314"/>
      <c r="L10" s="2314"/>
      <c r="M10" s="2315"/>
      <c r="N10" s="2313" t="s">
        <v>45</v>
      </c>
      <c r="O10" s="2314"/>
      <c r="P10" s="2314"/>
      <c r="Q10" s="2315"/>
    </row>
    <row r="11" spans="1:19" s="131" customFormat="1">
      <c r="A11" s="2303"/>
      <c r="B11" s="2313" t="s">
        <v>14</v>
      </c>
      <c r="C11" s="2314"/>
      <c r="E11" s="136">
        <v>3600</v>
      </c>
      <c r="F11" s="2313" t="s">
        <v>14</v>
      </c>
      <c r="G11" s="2314"/>
      <c r="H11" s="135"/>
      <c r="I11" s="136">
        <v>3600</v>
      </c>
      <c r="J11" s="2313" t="s">
        <v>14</v>
      </c>
      <c r="K11" s="2314"/>
      <c r="L11" s="135"/>
      <c r="M11" s="136">
        <f>E11</f>
        <v>3600</v>
      </c>
      <c r="N11" s="2313" t="s">
        <v>14</v>
      </c>
      <c r="O11" s="2314"/>
      <c r="P11" s="135"/>
      <c r="Q11" s="136">
        <f>I11</f>
        <v>3600</v>
      </c>
    </row>
    <row r="12" spans="1:19" s="138" customFormat="1" ht="35.25" customHeight="1">
      <c r="A12" s="2304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>
      <c r="A14" s="141">
        <v>0</v>
      </c>
      <c r="B14" s="1136"/>
      <c r="C14" s="1600"/>
      <c r="D14" s="1600"/>
      <c r="E14" s="1600"/>
      <c r="F14" s="1600"/>
      <c r="G14" s="1600"/>
      <c r="H14" s="1600"/>
      <c r="I14" s="1600"/>
      <c r="J14" s="1601"/>
      <c r="K14" s="1600"/>
      <c r="L14" s="1600"/>
      <c r="M14" s="1600"/>
      <c r="N14" s="1600"/>
      <c r="O14" s="1600"/>
      <c r="P14" s="1600"/>
      <c r="Q14" s="1600"/>
    </row>
    <row r="15" spans="1:19" s="1503" customFormat="1" ht="15">
      <c r="A15" s="1502">
        <v>1</v>
      </c>
      <c r="B15" s="1136"/>
      <c r="C15" s="1600"/>
      <c r="D15" s="1600"/>
      <c r="E15" s="1600">
        <v>107.64</v>
      </c>
      <c r="F15" s="1604"/>
      <c r="G15" s="1600"/>
      <c r="H15" s="1604"/>
      <c r="I15" s="1603">
        <v>131.04000000000002</v>
      </c>
      <c r="J15" s="1605"/>
      <c r="K15" s="1604"/>
      <c r="L15" s="1604"/>
      <c r="M15" s="1603">
        <v>42.12</v>
      </c>
      <c r="N15" s="1604"/>
      <c r="O15" s="1604"/>
      <c r="P15" s="1604"/>
      <c r="Q15" s="1603" t="s">
        <v>516</v>
      </c>
    </row>
    <row r="16" spans="1:19" s="138" customFormat="1" ht="15">
      <c r="A16" s="141">
        <v>2</v>
      </c>
      <c r="B16" s="1136"/>
      <c r="C16" s="1600"/>
      <c r="D16" s="1600"/>
      <c r="E16" s="1600">
        <v>99</v>
      </c>
      <c r="F16" s="1604"/>
      <c r="G16" s="1600"/>
      <c r="H16" s="1604"/>
      <c r="I16" s="1603">
        <v>119.52</v>
      </c>
      <c r="J16" s="1605"/>
      <c r="K16" s="1604"/>
      <c r="L16" s="1604"/>
      <c r="M16" s="1603">
        <v>39.6</v>
      </c>
      <c r="N16" s="1604"/>
      <c r="O16" s="1604"/>
      <c r="P16" s="1604"/>
      <c r="Q16" s="1603">
        <v>50.760000000000005</v>
      </c>
    </row>
    <row r="17" spans="1:17" s="138" customFormat="1" ht="15">
      <c r="A17" s="141">
        <v>3</v>
      </c>
      <c r="B17" s="1136"/>
      <c r="C17" s="1600"/>
      <c r="D17" s="1600"/>
      <c r="E17" s="1600">
        <v>82.800000000000011</v>
      </c>
      <c r="F17" s="1604"/>
      <c r="G17" s="1600"/>
      <c r="H17" s="1604"/>
      <c r="I17" s="1603">
        <v>103.68</v>
      </c>
      <c r="J17" s="1605"/>
      <c r="K17" s="1604"/>
      <c r="L17" s="1604"/>
      <c r="M17" s="1603">
        <v>34.92</v>
      </c>
      <c r="N17" s="1604"/>
      <c r="O17" s="1604"/>
      <c r="P17" s="1604"/>
      <c r="Q17" s="1603">
        <v>48.599999999999994</v>
      </c>
    </row>
    <row r="18" spans="1:17" s="138" customFormat="1" ht="15">
      <c r="A18" s="141">
        <v>4</v>
      </c>
      <c r="B18" s="1136"/>
      <c r="C18" s="1600"/>
      <c r="D18" s="1600"/>
      <c r="E18" s="1600">
        <v>77.760000000000005</v>
      </c>
      <c r="F18" s="1604"/>
      <c r="G18" s="1600"/>
      <c r="H18" s="1604"/>
      <c r="I18" s="1603">
        <v>100.80000000000001</v>
      </c>
      <c r="J18" s="1605"/>
      <c r="K18" s="1604"/>
      <c r="L18" s="1604"/>
      <c r="M18" s="1603">
        <v>33.840000000000003</v>
      </c>
      <c r="N18" s="1604"/>
      <c r="O18" s="1604"/>
      <c r="P18" s="1604"/>
      <c r="Q18" s="1603">
        <v>46.8</v>
      </c>
    </row>
    <row r="19" spans="1:17" s="138" customFormat="1" ht="15">
      <c r="A19" s="141">
        <v>5</v>
      </c>
      <c r="B19" s="1136"/>
      <c r="C19" s="1600"/>
      <c r="D19" s="1600"/>
      <c r="E19" s="1600">
        <v>77.400000000000006</v>
      </c>
      <c r="F19" s="1604"/>
      <c r="G19" s="1600"/>
      <c r="H19" s="1604"/>
      <c r="I19" s="1603">
        <v>107.63999999999999</v>
      </c>
      <c r="J19" s="1605"/>
      <c r="K19" s="1604"/>
      <c r="L19" s="1604"/>
      <c r="M19" s="1603">
        <v>33.120000000000005</v>
      </c>
      <c r="N19" s="1604"/>
      <c r="O19" s="1604"/>
      <c r="P19" s="1604"/>
      <c r="Q19" s="1603">
        <v>47.519999999999996</v>
      </c>
    </row>
    <row r="20" spans="1:17" s="138" customFormat="1" ht="15">
      <c r="A20" s="141">
        <v>6</v>
      </c>
      <c r="B20" s="1136"/>
      <c r="C20" s="1600"/>
      <c r="D20" s="1600"/>
      <c r="E20" s="1600">
        <v>97.919999999999987</v>
      </c>
      <c r="F20" s="1604"/>
      <c r="G20" s="1600"/>
      <c r="H20" s="1604"/>
      <c r="I20" s="1603">
        <v>151.56</v>
      </c>
      <c r="J20" s="1605"/>
      <c r="K20" s="1604"/>
      <c r="L20" s="1604"/>
      <c r="M20" s="1603">
        <v>35.64</v>
      </c>
      <c r="N20" s="1604"/>
      <c r="O20" s="1604"/>
      <c r="P20" s="1604"/>
      <c r="Q20" s="1603">
        <v>52.92</v>
      </c>
    </row>
    <row r="21" spans="1:17" s="138" customFormat="1" ht="15">
      <c r="A21" s="141">
        <v>7</v>
      </c>
      <c r="B21" s="1136"/>
      <c r="C21" s="1600"/>
      <c r="D21" s="1600"/>
      <c r="E21" s="1600">
        <v>134.28</v>
      </c>
      <c r="F21" s="1604"/>
      <c r="G21" s="1600"/>
      <c r="H21" s="1604"/>
      <c r="I21" s="1603">
        <v>169.92</v>
      </c>
      <c r="J21" s="1605"/>
      <c r="K21" s="1604"/>
      <c r="L21" s="1604"/>
      <c r="M21" s="1603">
        <v>38.880000000000003</v>
      </c>
      <c r="N21" s="1604"/>
      <c r="O21" s="1604"/>
      <c r="P21" s="1604"/>
      <c r="Q21" s="1603">
        <v>52.92</v>
      </c>
    </row>
    <row r="22" spans="1:17" s="138" customFormat="1" ht="15">
      <c r="A22" s="141">
        <v>8</v>
      </c>
      <c r="B22" s="1136"/>
      <c r="C22" s="1600"/>
      <c r="D22" s="1600"/>
      <c r="E22" s="1600">
        <v>147.96</v>
      </c>
      <c r="F22" s="1604"/>
      <c r="G22" s="1600"/>
      <c r="H22" s="1604"/>
      <c r="I22" s="1603">
        <v>176.04000000000002</v>
      </c>
      <c r="J22" s="1605"/>
      <c r="K22" s="1604"/>
      <c r="L22" s="1604"/>
      <c r="M22" s="1603">
        <v>40.679999999999993</v>
      </c>
      <c r="N22" s="1604"/>
      <c r="O22" s="1604"/>
      <c r="P22" s="1604"/>
      <c r="Q22" s="1603">
        <v>50.76</v>
      </c>
    </row>
    <row r="23" spans="1:17" s="138" customFormat="1" ht="15">
      <c r="A23" s="141">
        <v>9</v>
      </c>
      <c r="B23" s="1136"/>
      <c r="C23" s="1600"/>
      <c r="D23" s="1600"/>
      <c r="E23" s="1600">
        <v>158.04000000000002</v>
      </c>
      <c r="F23" s="1604"/>
      <c r="G23" s="1600"/>
      <c r="H23" s="1604"/>
      <c r="I23" s="1603">
        <v>204.84</v>
      </c>
      <c r="J23" s="1605"/>
      <c r="K23" s="1604"/>
      <c r="L23" s="1604"/>
      <c r="M23" s="1603">
        <v>38.159999999999997</v>
      </c>
      <c r="N23" s="1604"/>
      <c r="O23" s="1604"/>
      <c r="P23" s="1604"/>
      <c r="Q23" s="1603">
        <v>52.199999999999996</v>
      </c>
    </row>
    <row r="24" spans="1:17" s="138" customFormat="1" ht="15">
      <c r="A24" s="141">
        <v>10</v>
      </c>
      <c r="B24" s="1136"/>
      <c r="C24" s="1600"/>
      <c r="D24" s="1600"/>
      <c r="E24" s="1600">
        <v>166.32</v>
      </c>
      <c r="F24" s="1604"/>
      <c r="G24" s="1600"/>
      <c r="H24" s="1604"/>
      <c r="I24" s="1603">
        <v>225</v>
      </c>
      <c r="J24" s="1605"/>
      <c r="K24" s="1604"/>
      <c r="L24" s="1604"/>
      <c r="M24" s="1603">
        <v>45.36</v>
      </c>
      <c r="N24" s="1604"/>
      <c r="O24" s="1604"/>
      <c r="P24" s="1604"/>
      <c r="Q24" s="1603">
        <v>56.879999999999995</v>
      </c>
    </row>
    <row r="25" spans="1:17" s="138" customFormat="1" ht="15">
      <c r="A25" s="141">
        <v>11</v>
      </c>
      <c r="B25" s="1136"/>
      <c r="C25" s="1600"/>
      <c r="D25" s="1600"/>
      <c r="E25" s="1600">
        <v>169.2</v>
      </c>
      <c r="F25" s="1604"/>
      <c r="G25" s="1600"/>
      <c r="H25" s="1604"/>
      <c r="I25" s="1603">
        <v>217.8</v>
      </c>
      <c r="J25" s="1605"/>
      <c r="K25" s="1604"/>
      <c r="L25" s="1604"/>
      <c r="M25" s="1603">
        <v>50.04</v>
      </c>
      <c r="N25" s="1604"/>
      <c r="O25" s="1604"/>
      <c r="P25" s="1604"/>
      <c r="Q25" s="1603">
        <v>58.32</v>
      </c>
    </row>
    <row r="26" spans="1:17" s="138" customFormat="1" ht="15">
      <c r="A26" s="141">
        <v>12</v>
      </c>
      <c r="B26" s="1136"/>
      <c r="C26" s="1600"/>
      <c r="D26" s="1600"/>
      <c r="E26" s="1600">
        <v>171.72000000000003</v>
      </c>
      <c r="F26" s="1604"/>
      <c r="G26" s="1600"/>
      <c r="H26" s="1604"/>
      <c r="I26" s="1603">
        <v>212.39999999999998</v>
      </c>
      <c r="J26" s="1605"/>
      <c r="K26" s="1604"/>
      <c r="L26" s="1604"/>
      <c r="M26" s="1603">
        <v>53.64</v>
      </c>
      <c r="N26" s="1604"/>
      <c r="O26" s="1604"/>
      <c r="P26" s="1604"/>
      <c r="Q26" s="1603">
        <v>59.040000000000006</v>
      </c>
    </row>
    <row r="27" spans="1:17" s="138" customFormat="1" ht="15">
      <c r="A27" s="141">
        <v>13</v>
      </c>
      <c r="B27" s="1136"/>
      <c r="C27" s="1600"/>
      <c r="D27" s="1600"/>
      <c r="E27" s="1600">
        <v>159.47999999999999</v>
      </c>
      <c r="F27" s="1604"/>
      <c r="G27" s="1600"/>
      <c r="H27" s="1604"/>
      <c r="I27" s="1603">
        <v>203.4</v>
      </c>
      <c r="J27" s="1605"/>
      <c r="K27" s="1604"/>
      <c r="L27" s="1604"/>
      <c r="M27" s="1603">
        <v>51.84</v>
      </c>
      <c r="N27" s="1604"/>
      <c r="O27" s="1604"/>
      <c r="P27" s="1604"/>
      <c r="Q27" s="1603">
        <v>60.84</v>
      </c>
    </row>
    <row r="28" spans="1:17" s="138" customFormat="1" ht="15">
      <c r="A28" s="141">
        <v>14</v>
      </c>
      <c r="B28" s="1136"/>
      <c r="C28" s="1600"/>
      <c r="D28" s="1600"/>
      <c r="E28" s="1600">
        <v>160.56</v>
      </c>
      <c r="F28" s="1604"/>
      <c r="G28" s="1600"/>
      <c r="H28" s="1604"/>
      <c r="I28" s="1603">
        <v>218.16000000000003</v>
      </c>
      <c r="J28" s="1605"/>
      <c r="K28" s="1604"/>
      <c r="L28" s="1604"/>
      <c r="M28" s="1603">
        <v>54.36</v>
      </c>
      <c r="N28" s="1604"/>
      <c r="O28" s="1604"/>
      <c r="P28" s="1604"/>
      <c r="Q28" s="1603">
        <v>57.240000000000009</v>
      </c>
    </row>
    <row r="29" spans="1:17" s="138" customFormat="1" ht="15">
      <c r="A29" s="141">
        <v>15</v>
      </c>
      <c r="B29" s="1136"/>
      <c r="C29" s="1600"/>
      <c r="D29" s="1600"/>
      <c r="E29" s="1600">
        <v>147.6</v>
      </c>
      <c r="F29" s="1604"/>
      <c r="G29" s="1600"/>
      <c r="H29" s="1604"/>
      <c r="I29" s="1603">
        <v>187.56</v>
      </c>
      <c r="J29" s="1605"/>
      <c r="K29" s="1604"/>
      <c r="L29" s="1604"/>
      <c r="M29" s="1603">
        <v>47.88</v>
      </c>
      <c r="N29" s="1604"/>
      <c r="O29" s="1604"/>
      <c r="P29" s="1604"/>
      <c r="Q29" s="1603">
        <v>57.239999999999995</v>
      </c>
    </row>
    <row r="30" spans="1:17" s="138" customFormat="1" ht="15">
      <c r="A30" s="141">
        <v>16</v>
      </c>
      <c r="B30" s="1136"/>
      <c r="C30" s="1600"/>
      <c r="D30" s="1600"/>
      <c r="E30" s="1600">
        <v>152.27999999999997</v>
      </c>
      <c r="F30" s="1604"/>
      <c r="G30" s="1600"/>
      <c r="H30" s="1604"/>
      <c r="I30" s="1603">
        <v>170.64</v>
      </c>
      <c r="J30" s="1605"/>
      <c r="K30" s="1604"/>
      <c r="L30" s="1604"/>
      <c r="M30" s="1603">
        <v>47.519999999999996</v>
      </c>
      <c r="N30" s="1604"/>
      <c r="O30" s="1604"/>
      <c r="P30" s="1604"/>
      <c r="Q30" s="1603">
        <v>57.239999999999995</v>
      </c>
    </row>
    <row r="31" spans="1:17" s="142" customFormat="1" ht="15">
      <c r="A31" s="141">
        <v>17</v>
      </c>
      <c r="B31" s="1136"/>
      <c r="C31" s="1600"/>
      <c r="D31" s="1600"/>
      <c r="E31" s="1600">
        <v>147.6</v>
      </c>
      <c r="F31" s="1604"/>
      <c r="G31" s="1600"/>
      <c r="H31" s="1604"/>
      <c r="I31" s="1603">
        <v>173.88</v>
      </c>
      <c r="J31" s="1605"/>
      <c r="K31" s="1604"/>
      <c r="L31" s="1604"/>
      <c r="M31" s="1603">
        <v>45.72</v>
      </c>
      <c r="N31" s="1604"/>
      <c r="O31" s="1604"/>
      <c r="P31" s="1604"/>
      <c r="Q31" s="1603">
        <v>57.959999999999994</v>
      </c>
    </row>
    <row r="32" spans="1:17" s="142" customFormat="1" ht="15">
      <c r="A32" s="141">
        <v>18</v>
      </c>
      <c r="B32" s="1136"/>
      <c r="C32" s="1600"/>
      <c r="D32" s="1600"/>
      <c r="E32" s="1600">
        <v>144.36000000000001</v>
      </c>
      <c r="F32" s="1604"/>
      <c r="G32" s="1600"/>
      <c r="H32" s="1604"/>
      <c r="I32" s="1603">
        <v>186.48</v>
      </c>
      <c r="J32" s="1605"/>
      <c r="K32" s="1604"/>
      <c r="L32" s="1604"/>
      <c r="M32" s="1603">
        <v>44.64</v>
      </c>
      <c r="N32" s="1604"/>
      <c r="O32" s="1604"/>
      <c r="P32" s="1604"/>
      <c r="Q32" s="1603">
        <v>55.08</v>
      </c>
    </row>
    <row r="33" spans="1:17" s="142" customFormat="1" ht="15">
      <c r="A33" s="141">
        <v>19</v>
      </c>
      <c r="B33" s="1136"/>
      <c r="C33" s="1600"/>
      <c r="D33" s="1600"/>
      <c r="E33" s="1600">
        <v>146.88</v>
      </c>
      <c r="F33" s="1604"/>
      <c r="G33" s="1600"/>
      <c r="H33" s="1604"/>
      <c r="I33" s="1603">
        <v>201.96</v>
      </c>
      <c r="J33" s="1605"/>
      <c r="K33" s="1604"/>
      <c r="L33" s="1604"/>
      <c r="M33" s="1603">
        <v>46.08</v>
      </c>
      <c r="N33" s="1604"/>
      <c r="O33" s="1604"/>
      <c r="P33" s="1604"/>
      <c r="Q33" s="1603">
        <v>55.8</v>
      </c>
    </row>
    <row r="34" spans="1:17" s="142" customFormat="1" ht="15">
      <c r="A34" s="141">
        <v>20</v>
      </c>
      <c r="B34" s="1136"/>
      <c r="C34" s="1600"/>
      <c r="D34" s="1600"/>
      <c r="E34" s="1600">
        <v>146.16000000000003</v>
      </c>
      <c r="F34" s="1604"/>
      <c r="G34" s="1600"/>
      <c r="H34" s="1604"/>
      <c r="I34" s="1603">
        <v>213.12</v>
      </c>
      <c r="J34" s="1605"/>
      <c r="K34" s="1604"/>
      <c r="L34" s="1604"/>
      <c r="M34" s="1603">
        <v>46.8</v>
      </c>
      <c r="N34" s="1604"/>
      <c r="O34" s="1604"/>
      <c r="P34" s="1604"/>
      <c r="Q34" s="1603">
        <v>57.599999999999994</v>
      </c>
    </row>
    <row r="35" spans="1:17" s="142" customFormat="1" ht="15">
      <c r="A35" s="141">
        <v>21</v>
      </c>
      <c r="B35" s="1136"/>
      <c r="C35" s="1600"/>
      <c r="D35" s="1600"/>
      <c r="E35" s="1600">
        <v>150.12</v>
      </c>
      <c r="F35" s="1604"/>
      <c r="G35" s="1600"/>
      <c r="H35" s="1604"/>
      <c r="I35" s="1603">
        <v>221.76000000000002</v>
      </c>
      <c r="J35" s="1605"/>
      <c r="K35" s="1604"/>
      <c r="L35" s="1604"/>
      <c r="M35" s="1603">
        <v>48.96</v>
      </c>
      <c r="N35" s="1604"/>
      <c r="O35" s="1604"/>
      <c r="P35" s="1604"/>
      <c r="Q35" s="1603">
        <v>56.16</v>
      </c>
    </row>
    <row r="36" spans="1:17" s="142" customFormat="1" ht="15">
      <c r="A36" s="141">
        <v>22</v>
      </c>
      <c r="B36" s="1136"/>
      <c r="C36" s="1600"/>
      <c r="D36" s="1600"/>
      <c r="E36" s="1600">
        <v>152.28000000000003</v>
      </c>
      <c r="F36" s="1604"/>
      <c r="G36" s="1600"/>
      <c r="H36" s="1604"/>
      <c r="I36" s="1603">
        <v>217.8</v>
      </c>
      <c r="J36" s="1605"/>
      <c r="K36" s="1604"/>
      <c r="L36" s="1604"/>
      <c r="M36" s="1603">
        <v>48.96</v>
      </c>
      <c r="N36" s="1604"/>
      <c r="O36" s="1604"/>
      <c r="P36" s="1604"/>
      <c r="Q36" s="1603">
        <v>55.440000000000005</v>
      </c>
    </row>
    <row r="37" spans="1:17" s="142" customFormat="1" ht="15">
      <c r="A37" s="141">
        <v>23</v>
      </c>
      <c r="B37" s="1136"/>
      <c r="C37" s="1600"/>
      <c r="D37" s="1600"/>
      <c r="E37" s="1603">
        <v>136.08000000000001</v>
      </c>
      <c r="F37" s="1604"/>
      <c r="G37" s="1604"/>
      <c r="H37" s="1604"/>
      <c r="I37" s="1603">
        <v>199.08</v>
      </c>
      <c r="J37" s="1605"/>
      <c r="K37" s="1604"/>
      <c r="L37" s="1604"/>
      <c r="M37" s="1603">
        <v>43.56</v>
      </c>
      <c r="N37" s="1604"/>
      <c r="O37" s="1604"/>
      <c r="P37" s="1604"/>
      <c r="Q37" s="1603">
        <v>50.04</v>
      </c>
    </row>
    <row r="38" spans="1:17" s="142" customFormat="1" ht="15">
      <c r="A38" s="141">
        <v>24</v>
      </c>
      <c r="B38" s="1136"/>
      <c r="C38" s="1600"/>
      <c r="D38" s="1600"/>
      <c r="E38" s="1603">
        <v>119.52000000000001</v>
      </c>
      <c r="F38" s="1604"/>
      <c r="G38" s="1604"/>
      <c r="H38" s="1604"/>
      <c r="I38" s="1603">
        <v>153.71999999999997</v>
      </c>
      <c r="J38" s="1605"/>
      <c r="K38" s="1604"/>
      <c r="L38" s="1604"/>
      <c r="M38" s="1603">
        <v>35.64</v>
      </c>
      <c r="N38" s="1604"/>
      <c r="O38" s="1604"/>
      <c r="P38" s="1604"/>
      <c r="Q38" s="1603">
        <v>46.08</v>
      </c>
    </row>
    <row r="39" spans="1:17" s="142" customFormat="1" ht="15">
      <c r="A39" s="141" t="s">
        <v>19</v>
      </c>
      <c r="B39" s="1215"/>
      <c r="C39" s="1602"/>
      <c r="D39" s="1602"/>
      <c r="E39" s="1644">
        <f>SUM(E15:E38)</f>
        <v>3252.96</v>
      </c>
      <c r="F39" s="1645"/>
      <c r="G39" s="1645"/>
      <c r="H39" s="1645"/>
      <c r="I39" s="1644">
        <f>SUM(I15:I38)</f>
        <v>4267.8</v>
      </c>
      <c r="J39" s="1645"/>
      <c r="K39" s="1645"/>
      <c r="L39" s="1645"/>
      <c r="M39" s="1644">
        <f>SUM(M15:M38)</f>
        <v>1047.9600000000003</v>
      </c>
      <c r="N39" s="1645"/>
      <c r="O39" s="1645"/>
      <c r="P39" s="1645"/>
      <c r="Q39" s="1644">
        <f>SUM(Q15:Q38)</f>
        <v>1243.44</v>
      </c>
    </row>
    <row r="40" spans="1:17" s="131" customFormat="1" ht="12.75" customHeight="1">
      <c r="A40" s="131" t="s">
        <v>20</v>
      </c>
    </row>
    <row r="41" spans="1:17" s="131" customFormat="1" ht="12.75" customHeight="1">
      <c r="A41" s="131" t="s">
        <v>21</v>
      </c>
    </row>
    <row r="42" spans="1:17">
      <c r="A42" s="131" t="s">
        <v>651</v>
      </c>
      <c r="K42" s="131"/>
      <c r="L42" s="131"/>
      <c r="M42" s="131"/>
      <c r="N42" s="131"/>
      <c r="O42" s="131"/>
      <c r="P42" s="131"/>
      <c r="Q42" s="131"/>
    </row>
    <row r="43" spans="1:17">
      <c r="A43" s="131" t="s">
        <v>23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92D050"/>
  </sheetPr>
  <dimension ref="A1:AG44"/>
  <sheetViews>
    <sheetView zoomScale="85" zoomScaleNormal="85" workbookViewId="0">
      <selection activeCell="Y12" sqref="Y12"/>
    </sheetView>
  </sheetViews>
  <sheetFormatPr defaultRowHeight="12.75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>
      <c r="B1" s="2332" t="s">
        <v>484</v>
      </c>
      <c r="C1" s="2142"/>
      <c r="D1" s="2142"/>
      <c r="E1" s="2142"/>
      <c r="F1" s="2142"/>
      <c r="J1" s="801" t="s">
        <v>176</v>
      </c>
      <c r="N1" s="2326" t="s">
        <v>46</v>
      </c>
      <c r="O1" s="2326"/>
      <c r="P1" s="2326"/>
      <c r="Q1" s="2326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44" customFormat="1" ht="10.5" customHeight="1">
      <c r="B2" s="2327" t="s">
        <v>1</v>
      </c>
      <c r="C2" s="2128"/>
      <c r="D2" s="2128"/>
      <c r="E2" s="2128"/>
      <c r="F2" s="2128"/>
      <c r="N2" s="2327" t="s">
        <v>2</v>
      </c>
      <c r="O2" s="2328"/>
      <c r="P2" s="2328"/>
      <c r="Q2" s="2328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44" customFormat="1" ht="13.5" customHeight="1">
      <c r="N3" s="144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44" customFormat="1" ht="15" customHeight="1">
      <c r="B4" s="2331" t="s">
        <v>4</v>
      </c>
      <c r="C4" s="2142"/>
      <c r="D4" s="146"/>
      <c r="E4" s="1028"/>
      <c r="F4" s="1028"/>
      <c r="G4" s="1028"/>
      <c r="H4" s="1028"/>
      <c r="I4" s="822" t="s">
        <v>5</v>
      </c>
      <c r="J4" s="145"/>
      <c r="K4" s="145"/>
      <c r="L4" s="145"/>
      <c r="O4" s="147" t="s">
        <v>47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44" customFormat="1" ht="9.75" customHeight="1">
      <c r="B5" s="2322" t="s">
        <v>7</v>
      </c>
      <c r="C5" s="2140"/>
      <c r="D5" s="145"/>
      <c r="E5" s="145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44" customFormat="1" ht="12" customHeight="1">
      <c r="A6" s="2329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44" customFormat="1" ht="15.75">
      <c r="A7" s="233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44" customFormat="1" ht="9" customHeight="1">
      <c r="A8" s="1306" t="s">
        <v>387</v>
      </c>
      <c r="B8" s="1306" t="s">
        <v>388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44" customFormat="1">
      <c r="A9" s="2316" t="s">
        <v>9</v>
      </c>
      <c r="B9" s="2323" t="s">
        <v>10</v>
      </c>
      <c r="C9" s="2324"/>
      <c r="D9" s="2324"/>
      <c r="E9" s="2324"/>
      <c r="F9" s="2324"/>
      <c r="G9" s="2324"/>
      <c r="H9" s="2324"/>
      <c r="I9" s="2325"/>
      <c r="J9" s="2323" t="s">
        <v>11</v>
      </c>
      <c r="K9" s="2324"/>
      <c r="L9" s="2324"/>
      <c r="M9" s="2324"/>
      <c r="N9" s="2324"/>
      <c r="O9" s="2324"/>
      <c r="P9" s="2324"/>
      <c r="Q9" s="2325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44" customFormat="1">
      <c r="A10" s="2317"/>
      <c r="B10" s="2319" t="s">
        <v>48</v>
      </c>
      <c r="C10" s="2320"/>
      <c r="D10" s="2320"/>
      <c r="E10" s="2321"/>
      <c r="F10" s="2319" t="s">
        <v>49</v>
      </c>
      <c r="G10" s="2135"/>
      <c r="H10" s="2135"/>
      <c r="I10" s="2136"/>
      <c r="J10" s="2319" t="s">
        <v>48</v>
      </c>
      <c r="K10" s="2320"/>
      <c r="L10" s="2320"/>
      <c r="M10" s="2321"/>
      <c r="N10" s="2319" t="s">
        <v>49</v>
      </c>
      <c r="O10" s="2320"/>
      <c r="P10" s="2320"/>
      <c r="Q10" s="2321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44" customFormat="1">
      <c r="A11" s="2317"/>
      <c r="B11" s="2319" t="s">
        <v>14</v>
      </c>
      <c r="C11" s="2320"/>
      <c r="E11" s="149">
        <v>12000</v>
      </c>
      <c r="F11" s="2319" t="s">
        <v>14</v>
      </c>
      <c r="G11" s="2320"/>
      <c r="H11" s="148"/>
      <c r="I11" s="149">
        <v>20000</v>
      </c>
      <c r="J11" s="2319" t="s">
        <v>14</v>
      </c>
      <c r="K11" s="2320"/>
      <c r="L11" s="148"/>
      <c r="M11" s="149">
        <f>E11</f>
        <v>12000</v>
      </c>
      <c r="N11" s="2319" t="s">
        <v>14</v>
      </c>
      <c r="O11" s="2320"/>
      <c r="P11" s="148"/>
      <c r="Q11" s="149">
        <f>I11</f>
        <v>20000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51" customFormat="1" ht="35.25" customHeight="1">
      <c r="A12" s="2318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>
      <c r="A14" s="154">
        <v>0</v>
      </c>
      <c r="B14" s="1136"/>
      <c r="C14" s="1646"/>
      <c r="D14" s="1646"/>
      <c r="E14" s="1646"/>
      <c r="F14" s="1647"/>
      <c r="G14" s="1646"/>
      <c r="H14" s="1646"/>
      <c r="I14" s="1646"/>
      <c r="J14" s="1647"/>
      <c r="K14" s="1646"/>
      <c r="L14" s="1646"/>
      <c r="M14" s="1646"/>
      <c r="N14" s="1647"/>
      <c r="O14" s="1646"/>
      <c r="P14" s="1646"/>
      <c r="Q14" s="1646"/>
    </row>
    <row r="15" spans="1:33" s="1501" customFormat="1" ht="15">
      <c r="A15" s="1500">
        <v>1</v>
      </c>
      <c r="B15" s="1136"/>
      <c r="C15" s="1646"/>
      <c r="D15" s="1646"/>
      <c r="E15" s="1646">
        <v>882</v>
      </c>
      <c r="F15" s="1647"/>
      <c r="G15" s="1646"/>
      <c r="H15" s="1646"/>
      <c r="I15" s="1781">
        <v>624</v>
      </c>
      <c r="J15" s="1647"/>
      <c r="K15" s="1646"/>
      <c r="L15" s="1646"/>
      <c r="M15" s="1781">
        <v>301.2</v>
      </c>
      <c r="N15" s="1647"/>
      <c r="O15" s="1646"/>
      <c r="P15" s="1646"/>
      <c r="Q15" s="1781">
        <v>118</v>
      </c>
    </row>
    <row r="16" spans="1:33" s="151" customFormat="1" ht="15">
      <c r="A16" s="154">
        <v>2</v>
      </c>
      <c r="B16" s="1136"/>
      <c r="C16" s="1646"/>
      <c r="D16" s="1646"/>
      <c r="E16" s="1646">
        <v>793.2</v>
      </c>
      <c r="F16" s="1647"/>
      <c r="G16" s="1646"/>
      <c r="H16" s="1646"/>
      <c r="I16" s="1781">
        <v>574</v>
      </c>
      <c r="J16" s="1647"/>
      <c r="K16" s="1646"/>
      <c r="L16" s="1646"/>
      <c r="M16" s="1781">
        <v>278.39999999999998</v>
      </c>
      <c r="N16" s="1647"/>
      <c r="O16" s="1646"/>
      <c r="P16" s="1646"/>
      <c r="Q16" s="1781">
        <v>110</v>
      </c>
    </row>
    <row r="17" spans="1:17" s="151" customFormat="1" ht="15">
      <c r="A17" s="154">
        <v>3</v>
      </c>
      <c r="B17" s="1136"/>
      <c r="C17" s="1646"/>
      <c r="D17" s="1646"/>
      <c r="E17" s="1646">
        <v>753.6</v>
      </c>
      <c r="F17" s="1647"/>
      <c r="G17" s="1646"/>
      <c r="H17" s="1646"/>
      <c r="I17" s="1781">
        <v>520</v>
      </c>
      <c r="J17" s="1647"/>
      <c r="K17" s="1646"/>
      <c r="L17" s="1646"/>
      <c r="M17" s="1781">
        <v>273.60000000000002</v>
      </c>
      <c r="N17" s="1647"/>
      <c r="O17" s="1646"/>
      <c r="P17" s="1646"/>
      <c r="Q17" s="1781">
        <v>98</v>
      </c>
    </row>
    <row r="18" spans="1:17" s="151" customFormat="1" ht="15">
      <c r="A18" s="154">
        <v>4</v>
      </c>
      <c r="B18" s="1136"/>
      <c r="C18" s="1646"/>
      <c r="D18" s="1646"/>
      <c r="E18" s="1646">
        <v>714</v>
      </c>
      <c r="F18" s="1647"/>
      <c r="G18" s="1646"/>
      <c r="H18" s="1646"/>
      <c r="I18" s="1781">
        <v>512</v>
      </c>
      <c r="J18" s="1647"/>
      <c r="K18" s="1646"/>
      <c r="L18" s="1646"/>
      <c r="M18" s="1781">
        <v>253.2</v>
      </c>
      <c r="N18" s="1647"/>
      <c r="O18" s="1646"/>
      <c r="P18" s="1646"/>
      <c r="Q18" s="1781">
        <v>90</v>
      </c>
    </row>
    <row r="19" spans="1:17" s="151" customFormat="1" ht="15">
      <c r="A19" s="154">
        <v>5</v>
      </c>
      <c r="B19" s="1136"/>
      <c r="C19" s="1646"/>
      <c r="D19" s="1646"/>
      <c r="E19" s="1646">
        <v>717.6</v>
      </c>
      <c r="F19" s="1647"/>
      <c r="G19" s="1646"/>
      <c r="H19" s="1646"/>
      <c r="I19" s="1781">
        <v>500</v>
      </c>
      <c r="J19" s="1647"/>
      <c r="K19" s="1646"/>
      <c r="L19" s="1646"/>
      <c r="M19" s="1781">
        <v>254.4</v>
      </c>
      <c r="N19" s="1647"/>
      <c r="O19" s="1646"/>
      <c r="P19" s="1646"/>
      <c r="Q19" s="1781">
        <v>86</v>
      </c>
    </row>
    <row r="20" spans="1:17" s="151" customFormat="1" ht="15">
      <c r="A20" s="154">
        <v>6</v>
      </c>
      <c r="B20" s="1136"/>
      <c r="C20" s="1646"/>
      <c r="D20" s="1646"/>
      <c r="E20" s="1646">
        <v>844.8</v>
      </c>
      <c r="F20" s="1647"/>
      <c r="G20" s="1646"/>
      <c r="H20" s="1646"/>
      <c r="I20" s="1781">
        <v>538</v>
      </c>
      <c r="J20" s="1647"/>
      <c r="K20" s="1646"/>
      <c r="L20" s="1646"/>
      <c r="M20" s="1781">
        <v>276</v>
      </c>
      <c r="N20" s="1647"/>
      <c r="O20" s="1646"/>
      <c r="P20" s="1646"/>
      <c r="Q20" s="1781">
        <v>96</v>
      </c>
    </row>
    <row r="21" spans="1:17" s="151" customFormat="1" ht="15">
      <c r="A21" s="154">
        <v>7</v>
      </c>
      <c r="B21" s="1136"/>
      <c r="C21" s="1646"/>
      <c r="D21" s="1646"/>
      <c r="E21" s="1646">
        <v>1011.6</v>
      </c>
      <c r="F21" s="1647"/>
      <c r="G21" s="1646"/>
      <c r="H21" s="1646"/>
      <c r="I21" s="1781">
        <v>748</v>
      </c>
      <c r="J21" s="1647"/>
      <c r="K21" s="1646"/>
      <c r="L21" s="1646"/>
      <c r="M21" s="1781">
        <v>284.39999999999998</v>
      </c>
      <c r="N21" s="1647"/>
      <c r="O21" s="1646"/>
      <c r="P21" s="1646"/>
      <c r="Q21" s="1781">
        <v>118</v>
      </c>
    </row>
    <row r="22" spans="1:17" s="151" customFormat="1" ht="15">
      <c r="A22" s="154">
        <v>8</v>
      </c>
      <c r="B22" s="1136"/>
      <c r="C22" s="1646"/>
      <c r="D22" s="1646"/>
      <c r="E22" s="1646">
        <v>1261.2</v>
      </c>
      <c r="F22" s="1647"/>
      <c r="G22" s="1646"/>
      <c r="H22" s="1646"/>
      <c r="I22" s="1781">
        <v>954</v>
      </c>
      <c r="J22" s="1647"/>
      <c r="K22" s="1646"/>
      <c r="L22" s="1646"/>
      <c r="M22" s="1781">
        <v>306</v>
      </c>
      <c r="N22" s="1647"/>
      <c r="O22" s="1646"/>
      <c r="P22" s="1646"/>
      <c r="Q22" s="1781">
        <v>138</v>
      </c>
    </row>
    <row r="23" spans="1:17" s="151" customFormat="1" ht="15">
      <c r="A23" s="154">
        <v>9</v>
      </c>
      <c r="B23" s="1136"/>
      <c r="C23" s="1646"/>
      <c r="D23" s="1646"/>
      <c r="E23" s="1646">
        <v>1519.2</v>
      </c>
      <c r="F23" s="1647"/>
      <c r="G23" s="1646"/>
      <c r="H23" s="1646"/>
      <c r="I23" s="1781">
        <v>1168</v>
      </c>
      <c r="J23" s="1647"/>
      <c r="K23" s="1646"/>
      <c r="L23" s="1646"/>
      <c r="M23" s="1781">
        <v>350.4</v>
      </c>
      <c r="N23" s="1647"/>
      <c r="O23" s="1646"/>
      <c r="P23" s="1646"/>
      <c r="Q23" s="1781">
        <v>182</v>
      </c>
    </row>
    <row r="24" spans="1:17" s="151" customFormat="1" ht="15">
      <c r="A24" s="154">
        <v>10</v>
      </c>
      <c r="B24" s="1136"/>
      <c r="C24" s="1646"/>
      <c r="D24" s="1646"/>
      <c r="E24" s="1646">
        <v>1773.6</v>
      </c>
      <c r="F24" s="1647"/>
      <c r="G24" s="1646"/>
      <c r="H24" s="1646"/>
      <c r="I24" s="1781">
        <v>1268</v>
      </c>
      <c r="J24" s="1647"/>
      <c r="K24" s="1646"/>
      <c r="L24" s="1646"/>
      <c r="M24" s="1781">
        <v>380.4</v>
      </c>
      <c r="N24" s="1647"/>
      <c r="O24" s="1646"/>
      <c r="P24" s="1646"/>
      <c r="Q24" s="1781">
        <v>200</v>
      </c>
    </row>
    <row r="25" spans="1:17" s="151" customFormat="1" ht="15">
      <c r="A25" s="154">
        <v>11</v>
      </c>
      <c r="B25" s="1136"/>
      <c r="C25" s="1646"/>
      <c r="D25" s="1646"/>
      <c r="E25" s="1646">
        <v>1914</v>
      </c>
      <c r="F25" s="1647"/>
      <c r="G25" s="1646"/>
      <c r="H25" s="1646"/>
      <c r="I25" s="1781">
        <v>1294</v>
      </c>
      <c r="J25" s="1647"/>
      <c r="K25" s="1646"/>
      <c r="L25" s="1646"/>
      <c r="M25" s="1781">
        <v>417.6</v>
      </c>
      <c r="N25" s="1647"/>
      <c r="O25" s="1646"/>
      <c r="P25" s="1646"/>
      <c r="Q25" s="1781">
        <v>214</v>
      </c>
    </row>
    <row r="26" spans="1:17" s="151" customFormat="1" ht="15">
      <c r="A26" s="154">
        <v>12</v>
      </c>
      <c r="B26" s="1136"/>
      <c r="C26" s="1646"/>
      <c r="D26" s="1646"/>
      <c r="E26" s="1646">
        <v>1909.2</v>
      </c>
      <c r="F26" s="1647"/>
      <c r="G26" s="1646"/>
      <c r="H26" s="1646"/>
      <c r="I26" s="1781">
        <v>1338</v>
      </c>
      <c r="J26" s="1647"/>
      <c r="K26" s="1646"/>
      <c r="L26" s="1646"/>
      <c r="M26" s="1781">
        <v>423.6</v>
      </c>
      <c r="N26" s="1647"/>
      <c r="O26" s="1646"/>
      <c r="P26" s="1646"/>
      <c r="Q26" s="1781">
        <v>216</v>
      </c>
    </row>
    <row r="27" spans="1:17" s="151" customFormat="1" ht="15">
      <c r="A27" s="154">
        <v>13</v>
      </c>
      <c r="B27" s="1136"/>
      <c r="C27" s="1646"/>
      <c r="D27" s="1646"/>
      <c r="E27" s="1646">
        <v>1866</v>
      </c>
      <c r="F27" s="1647"/>
      <c r="G27" s="1646"/>
      <c r="H27" s="1646"/>
      <c r="I27" s="1781">
        <v>1342</v>
      </c>
      <c r="J27" s="1647"/>
      <c r="K27" s="1646"/>
      <c r="L27" s="1646"/>
      <c r="M27" s="1781">
        <v>440.4</v>
      </c>
      <c r="N27" s="1647"/>
      <c r="O27" s="1646"/>
      <c r="P27" s="1646"/>
      <c r="Q27" s="1781">
        <v>214</v>
      </c>
    </row>
    <row r="28" spans="1:17" s="151" customFormat="1" ht="15">
      <c r="A28" s="154">
        <v>14</v>
      </c>
      <c r="B28" s="1136"/>
      <c r="C28" s="1646"/>
      <c r="D28" s="1646"/>
      <c r="E28" s="1646">
        <v>1857.6</v>
      </c>
      <c r="F28" s="1647"/>
      <c r="G28" s="1646"/>
      <c r="H28" s="1646"/>
      <c r="I28" s="1781">
        <v>1298</v>
      </c>
      <c r="J28" s="1647"/>
      <c r="K28" s="1646"/>
      <c r="L28" s="1646"/>
      <c r="M28" s="1781">
        <v>410.4</v>
      </c>
      <c r="N28" s="1647"/>
      <c r="O28" s="1646"/>
      <c r="P28" s="1646"/>
      <c r="Q28" s="1781">
        <v>210</v>
      </c>
    </row>
    <row r="29" spans="1:17" s="151" customFormat="1" ht="15">
      <c r="A29" s="154">
        <v>15</v>
      </c>
      <c r="B29" s="1136"/>
      <c r="C29" s="1646"/>
      <c r="D29" s="1646"/>
      <c r="E29" s="1646">
        <v>1813.2</v>
      </c>
      <c r="F29" s="1647"/>
      <c r="G29" s="1646"/>
      <c r="H29" s="1646"/>
      <c r="I29" s="1781">
        <v>1256</v>
      </c>
      <c r="J29" s="1647"/>
      <c r="K29" s="1646"/>
      <c r="L29" s="1646"/>
      <c r="M29" s="1781">
        <v>414</v>
      </c>
      <c r="N29" s="1647"/>
      <c r="O29" s="1646"/>
      <c r="P29" s="1646"/>
      <c r="Q29" s="1781">
        <v>210</v>
      </c>
    </row>
    <row r="30" spans="1:17" s="151" customFormat="1" ht="15">
      <c r="A30" s="154">
        <v>16</v>
      </c>
      <c r="B30" s="1136"/>
      <c r="C30" s="1646"/>
      <c r="D30" s="1646"/>
      <c r="E30" s="1646">
        <v>1719.6</v>
      </c>
      <c r="F30" s="1647"/>
      <c r="G30" s="1646"/>
      <c r="H30" s="1646"/>
      <c r="I30" s="1781">
        <v>1270</v>
      </c>
      <c r="J30" s="1647"/>
      <c r="K30" s="1646"/>
      <c r="L30" s="1646"/>
      <c r="M30" s="1781">
        <v>382.8</v>
      </c>
      <c r="N30" s="1647"/>
      <c r="O30" s="1646"/>
      <c r="P30" s="1646"/>
      <c r="Q30" s="1781">
        <v>194</v>
      </c>
    </row>
    <row r="31" spans="1:17" s="155" customFormat="1" ht="15">
      <c r="A31" s="154">
        <v>17</v>
      </c>
      <c r="B31" s="1136"/>
      <c r="C31" s="1646"/>
      <c r="D31" s="1646"/>
      <c r="E31" s="1646">
        <v>1690.8</v>
      </c>
      <c r="F31" s="1647"/>
      <c r="G31" s="1646"/>
      <c r="H31" s="1646"/>
      <c r="I31" s="1781">
        <v>1212</v>
      </c>
      <c r="J31" s="1647"/>
      <c r="K31" s="1646"/>
      <c r="L31" s="1646"/>
      <c r="M31" s="1781">
        <v>358.8</v>
      </c>
      <c r="N31" s="1647"/>
      <c r="O31" s="1646"/>
      <c r="P31" s="1646"/>
      <c r="Q31" s="1781">
        <v>180</v>
      </c>
    </row>
    <row r="32" spans="1:17" s="155" customFormat="1" ht="15">
      <c r="A32" s="154">
        <v>18</v>
      </c>
      <c r="B32" s="1136"/>
      <c r="C32" s="1646"/>
      <c r="D32" s="1646"/>
      <c r="E32" s="1646">
        <v>1658.4</v>
      </c>
      <c r="F32" s="1647"/>
      <c r="G32" s="1646"/>
      <c r="H32" s="1646"/>
      <c r="I32" s="1781">
        <v>1116</v>
      </c>
      <c r="J32" s="1647"/>
      <c r="K32" s="1646"/>
      <c r="L32" s="1646"/>
      <c r="M32" s="1781">
        <v>334.8</v>
      </c>
      <c r="N32" s="1647"/>
      <c r="O32" s="1646"/>
      <c r="P32" s="1646"/>
      <c r="Q32" s="1781">
        <v>156</v>
      </c>
    </row>
    <row r="33" spans="1:33" s="155" customFormat="1" ht="15">
      <c r="A33" s="154">
        <v>19</v>
      </c>
      <c r="B33" s="1136"/>
      <c r="C33" s="1646"/>
      <c r="D33" s="1646"/>
      <c r="E33" s="1646">
        <v>1675.2</v>
      </c>
      <c r="F33" s="1647"/>
      <c r="G33" s="1646"/>
      <c r="H33" s="1646"/>
      <c r="I33" s="1781">
        <v>1038</v>
      </c>
      <c r="J33" s="1647"/>
      <c r="K33" s="1646"/>
      <c r="L33" s="1646"/>
      <c r="M33" s="1781">
        <v>342</v>
      </c>
      <c r="N33" s="1647"/>
      <c r="O33" s="1646"/>
      <c r="P33" s="1646"/>
      <c r="Q33" s="1781">
        <v>154</v>
      </c>
    </row>
    <row r="34" spans="1:33" s="155" customFormat="1" ht="15">
      <c r="A34" s="154">
        <v>20</v>
      </c>
      <c r="B34" s="1136"/>
      <c r="C34" s="1646"/>
      <c r="D34" s="1646"/>
      <c r="E34" s="1646">
        <v>1624.8</v>
      </c>
      <c r="F34" s="1647"/>
      <c r="G34" s="1646"/>
      <c r="H34" s="1646"/>
      <c r="I34" s="1781">
        <v>932</v>
      </c>
      <c r="J34" s="1647"/>
      <c r="K34" s="1646"/>
      <c r="L34" s="1646"/>
      <c r="M34" s="1781">
        <v>328.8</v>
      </c>
      <c r="N34" s="1647"/>
      <c r="O34" s="1646"/>
      <c r="P34" s="1646"/>
      <c r="Q34" s="1781">
        <v>136</v>
      </c>
    </row>
    <row r="35" spans="1:33" s="155" customFormat="1" ht="15">
      <c r="A35" s="154">
        <v>21</v>
      </c>
      <c r="B35" s="1136"/>
      <c r="C35" s="1646"/>
      <c r="D35" s="1646"/>
      <c r="E35" s="1646">
        <v>1528.8</v>
      </c>
      <c r="F35" s="1647"/>
      <c r="G35" s="1646"/>
      <c r="H35" s="1646"/>
      <c r="I35" s="1781">
        <v>896</v>
      </c>
      <c r="J35" s="1647"/>
      <c r="K35" s="1646"/>
      <c r="L35" s="1646"/>
      <c r="M35" s="1781">
        <v>318</v>
      </c>
      <c r="N35" s="1647"/>
      <c r="O35" s="1646"/>
      <c r="P35" s="1646"/>
      <c r="Q35" s="1781">
        <v>130</v>
      </c>
    </row>
    <row r="36" spans="1:33" s="155" customFormat="1" ht="15">
      <c r="A36" s="154">
        <v>22</v>
      </c>
      <c r="B36" s="1136"/>
      <c r="C36" s="1646"/>
      <c r="D36" s="1646"/>
      <c r="E36" s="1646">
        <v>1340.4</v>
      </c>
      <c r="F36" s="1647"/>
      <c r="G36" s="1646"/>
      <c r="H36" s="1646"/>
      <c r="I36" s="1781">
        <v>856</v>
      </c>
      <c r="J36" s="1647"/>
      <c r="K36" s="1646"/>
      <c r="L36" s="1646"/>
      <c r="M36" s="1781">
        <v>307.2</v>
      </c>
      <c r="N36" s="1647"/>
      <c r="O36" s="1646"/>
      <c r="P36" s="1646"/>
      <c r="Q36" s="1781">
        <v>128</v>
      </c>
    </row>
    <row r="37" spans="1:33" s="155" customFormat="1" ht="15">
      <c r="A37" s="154">
        <v>23</v>
      </c>
      <c r="B37" s="1136"/>
      <c r="C37" s="1646"/>
      <c r="D37" s="1646"/>
      <c r="E37" s="1970">
        <v>1207.2</v>
      </c>
      <c r="F37" s="1647"/>
      <c r="G37" s="1646"/>
      <c r="H37" s="1646"/>
      <c r="I37" s="1781">
        <v>794</v>
      </c>
      <c r="J37" s="1647"/>
      <c r="K37" s="1646"/>
      <c r="L37" s="1646"/>
      <c r="M37" s="1781">
        <v>295.2</v>
      </c>
      <c r="N37" s="1647"/>
      <c r="O37" s="1646"/>
      <c r="P37" s="1646"/>
      <c r="Q37" s="1781">
        <v>122</v>
      </c>
    </row>
    <row r="38" spans="1:33" s="155" customFormat="1" ht="15">
      <c r="A38" s="154">
        <v>24</v>
      </c>
      <c r="B38" s="1136"/>
      <c r="C38" s="1646"/>
      <c r="D38" s="1646"/>
      <c r="E38" s="1970">
        <v>988.8</v>
      </c>
      <c r="F38" s="1647"/>
      <c r="G38" s="1646"/>
      <c r="H38" s="1646"/>
      <c r="I38" s="1781">
        <v>686</v>
      </c>
      <c r="J38" s="1647"/>
      <c r="K38" s="1646"/>
      <c r="L38" s="1646"/>
      <c r="M38" s="1781">
        <v>279.60000000000002</v>
      </c>
      <c r="N38" s="1647"/>
      <c r="O38" s="1646"/>
      <c r="P38" s="1646"/>
      <c r="Q38" s="1781">
        <v>114</v>
      </c>
    </row>
    <row r="39" spans="1:33" s="155" customFormat="1" ht="15">
      <c r="A39" s="154" t="s">
        <v>19</v>
      </c>
      <c r="B39" s="1214"/>
      <c r="C39" s="1648"/>
      <c r="D39" s="1648"/>
      <c r="E39" s="1649">
        <f>SUM(E15:E38)</f>
        <v>33064.800000000003</v>
      </c>
      <c r="F39" s="1648"/>
      <c r="G39" s="1648"/>
      <c r="H39" s="1648"/>
      <c r="I39" s="1649">
        <f>SUM(I15:I38)</f>
        <v>22734</v>
      </c>
      <c r="J39" s="1648"/>
      <c r="K39" s="1648"/>
      <c r="L39" s="1648"/>
      <c r="M39" s="1649">
        <f>SUM(M15:M38)</f>
        <v>8011.2</v>
      </c>
      <c r="N39" s="1648"/>
      <c r="O39" s="1648"/>
      <c r="P39" s="1648"/>
      <c r="Q39" s="1649">
        <f>SUM(Q15:Q38)</f>
        <v>3614</v>
      </c>
    </row>
    <row r="40" spans="1:33" s="144" customFormat="1" ht="12.75" customHeight="1">
      <c r="A40" s="144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44" customFormat="1" ht="12.75" customHeight="1">
      <c r="A41" s="144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>
      <c r="A42" s="144" t="s">
        <v>651</v>
      </c>
      <c r="K42" s="144"/>
      <c r="L42" s="144"/>
      <c r="M42" s="144"/>
      <c r="N42" s="144"/>
      <c r="O42" s="144"/>
      <c r="P42" s="144"/>
      <c r="Q42" s="144"/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>
      <c r="A43" s="144" t="s">
        <v>23</v>
      </c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AG44"/>
  <sheetViews>
    <sheetView zoomScale="85" zoomScaleNormal="85" workbookViewId="0">
      <selection activeCell="W5" sqref="W5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49" t="s">
        <v>484</v>
      </c>
      <c r="C1" s="2142"/>
      <c r="D1" s="2142"/>
      <c r="E1" s="2142"/>
      <c r="F1" s="2142"/>
      <c r="J1" s="801" t="s">
        <v>176</v>
      </c>
      <c r="N1" s="2343" t="s">
        <v>50</v>
      </c>
      <c r="O1" s="2343"/>
      <c r="P1" s="2343"/>
      <c r="Q1" s="2343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>
      <c r="B2" s="2344" t="s">
        <v>1</v>
      </c>
      <c r="C2" s="2128"/>
      <c r="D2" s="2128"/>
      <c r="E2" s="2128"/>
      <c r="F2" s="2128"/>
      <c r="N2" s="2344" t="s">
        <v>2</v>
      </c>
      <c r="O2" s="2345"/>
      <c r="P2" s="2345"/>
      <c r="Q2" s="2345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>
      <c r="B4" s="2348" t="s">
        <v>4</v>
      </c>
      <c r="C4" s="2142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51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>
      <c r="B5" s="2339" t="s">
        <v>7</v>
      </c>
      <c r="C5" s="2140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>
      <c r="A6" s="234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>
      <c r="A7" s="234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>
      <c r="A8" s="1306" t="s">
        <v>389</v>
      </c>
      <c r="B8" s="1306" t="s">
        <v>390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>
      <c r="A9" s="2333" t="s">
        <v>9</v>
      </c>
      <c r="B9" s="2340" t="s">
        <v>10</v>
      </c>
      <c r="C9" s="2341"/>
      <c r="D9" s="2341"/>
      <c r="E9" s="2341"/>
      <c r="F9" s="2341"/>
      <c r="G9" s="2341"/>
      <c r="H9" s="2341"/>
      <c r="I9" s="2342"/>
      <c r="J9" s="2340" t="s">
        <v>11</v>
      </c>
      <c r="K9" s="2341"/>
      <c r="L9" s="2341"/>
      <c r="M9" s="2341"/>
      <c r="N9" s="2341"/>
      <c r="O9" s="2341"/>
      <c r="P9" s="2341"/>
      <c r="Q9" s="2342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>
      <c r="A10" s="2334"/>
      <c r="B10" s="2336" t="s">
        <v>179</v>
      </c>
      <c r="C10" s="2337"/>
      <c r="D10" s="2337"/>
      <c r="E10" s="2338"/>
      <c r="F10" s="2336" t="s">
        <v>180</v>
      </c>
      <c r="G10" s="2135"/>
      <c r="H10" s="2135"/>
      <c r="I10" s="2136"/>
      <c r="J10" s="2336" t="s">
        <v>181</v>
      </c>
      <c r="K10" s="2337"/>
      <c r="L10" s="2337"/>
      <c r="M10" s="2338"/>
      <c r="N10" s="2336" t="s">
        <v>182</v>
      </c>
      <c r="O10" s="2337"/>
      <c r="P10" s="2337"/>
      <c r="Q10" s="2338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>
      <c r="A11" s="2334"/>
      <c r="B11" s="2336" t="s">
        <v>14</v>
      </c>
      <c r="C11" s="2337"/>
      <c r="E11" s="162">
        <v>12000</v>
      </c>
      <c r="F11" s="2336" t="s">
        <v>14</v>
      </c>
      <c r="G11" s="2337"/>
      <c r="H11" s="161"/>
      <c r="I11" s="162">
        <v>12000</v>
      </c>
      <c r="J11" s="2336" t="s">
        <v>14</v>
      </c>
      <c r="K11" s="2337"/>
      <c r="L11" s="161"/>
      <c r="M11" s="162">
        <f>E11</f>
        <v>12000</v>
      </c>
      <c r="N11" s="2336" t="s">
        <v>14</v>
      </c>
      <c r="O11" s="2337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>
      <c r="A12" s="2335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36"/>
      <c r="C14" s="1652"/>
      <c r="D14" s="1652"/>
      <c r="E14" s="1652"/>
      <c r="F14" s="1647"/>
      <c r="G14" s="1652"/>
      <c r="H14" s="1652"/>
      <c r="I14" s="1652"/>
      <c r="J14" s="1647"/>
      <c r="K14" s="1652"/>
      <c r="L14" s="1652"/>
      <c r="M14" s="1652"/>
      <c r="N14" s="1647"/>
      <c r="O14" s="1652"/>
      <c r="P14" s="1652"/>
      <c r="Q14" s="1652"/>
    </row>
    <row r="15" spans="1:33" s="1499" customFormat="1" ht="15">
      <c r="A15" s="1498">
        <v>1</v>
      </c>
      <c r="B15" s="1136"/>
      <c r="C15" s="1652"/>
      <c r="D15" s="1652"/>
      <c r="E15" s="2012">
        <v>1354.8</v>
      </c>
      <c r="F15" s="1601"/>
      <c r="G15" s="2012"/>
      <c r="H15" s="2012"/>
      <c r="I15" s="2013">
        <v>1538.4</v>
      </c>
      <c r="J15" s="1601"/>
      <c r="K15" s="2012"/>
      <c r="L15" s="2012"/>
      <c r="M15" s="2013">
        <v>4.8</v>
      </c>
      <c r="N15" s="1601"/>
      <c r="O15" s="2012"/>
      <c r="P15" s="2012"/>
      <c r="Q15" s="2013">
        <v>182.4</v>
      </c>
    </row>
    <row r="16" spans="1:33" s="164" customFormat="1" ht="15">
      <c r="A16" s="167">
        <v>2</v>
      </c>
      <c r="B16" s="1136"/>
      <c r="C16" s="1652"/>
      <c r="D16" s="1652"/>
      <c r="E16" s="2012">
        <v>1231.2</v>
      </c>
      <c r="F16" s="1601"/>
      <c r="G16" s="2012"/>
      <c r="H16" s="2012"/>
      <c r="I16" s="2013">
        <v>1404</v>
      </c>
      <c r="J16" s="1601"/>
      <c r="K16" s="2012"/>
      <c r="L16" s="2012"/>
      <c r="M16" s="2013">
        <v>1.2</v>
      </c>
      <c r="N16" s="1601"/>
      <c r="O16" s="2012"/>
      <c r="P16" s="2012"/>
      <c r="Q16" s="2013">
        <v>130.80000000000001</v>
      </c>
    </row>
    <row r="17" spans="1:19" s="164" customFormat="1" ht="15">
      <c r="A17" s="167">
        <v>3</v>
      </c>
      <c r="B17" s="1136"/>
      <c r="C17" s="1652"/>
      <c r="D17" s="1652"/>
      <c r="E17" s="2012">
        <v>1119.5999999999999</v>
      </c>
      <c r="F17" s="1601"/>
      <c r="G17" s="2012"/>
      <c r="H17" s="2012"/>
      <c r="I17" s="2013">
        <v>1282.8</v>
      </c>
      <c r="J17" s="1601"/>
      <c r="K17" s="2012"/>
      <c r="L17" s="2012"/>
      <c r="M17" s="2013">
        <v>0</v>
      </c>
      <c r="N17" s="1601"/>
      <c r="O17" s="2012"/>
      <c r="P17" s="2012"/>
      <c r="Q17" s="2013">
        <v>120</v>
      </c>
    </row>
    <row r="18" spans="1:19" s="164" customFormat="1" ht="15">
      <c r="A18" s="167">
        <v>4</v>
      </c>
      <c r="B18" s="1136"/>
      <c r="C18" s="1652"/>
      <c r="D18" s="1652"/>
      <c r="E18" s="2012">
        <v>1064.4000000000001</v>
      </c>
      <c r="F18" s="1601"/>
      <c r="G18" s="2012"/>
      <c r="H18" s="2012"/>
      <c r="I18" s="2013">
        <v>1215.5999999999999</v>
      </c>
      <c r="J18" s="1601"/>
      <c r="K18" s="2012"/>
      <c r="L18" s="2012"/>
      <c r="M18" s="2013">
        <v>0</v>
      </c>
      <c r="N18" s="1601"/>
      <c r="O18" s="2012"/>
      <c r="P18" s="2012"/>
      <c r="Q18" s="2013">
        <v>96</v>
      </c>
    </row>
    <row r="19" spans="1:19" s="164" customFormat="1" ht="15">
      <c r="A19" s="167">
        <v>5</v>
      </c>
      <c r="B19" s="1136"/>
      <c r="C19" s="1652"/>
      <c r="D19" s="1652"/>
      <c r="E19" s="2012">
        <v>1074</v>
      </c>
      <c r="F19" s="1601"/>
      <c r="G19" s="2012"/>
      <c r="H19" s="2012"/>
      <c r="I19" s="2013">
        <v>1228.8</v>
      </c>
      <c r="J19" s="1601"/>
      <c r="K19" s="2012"/>
      <c r="L19" s="2012"/>
      <c r="M19" s="2013">
        <v>0</v>
      </c>
      <c r="N19" s="1601"/>
      <c r="O19" s="2012"/>
      <c r="P19" s="2012"/>
      <c r="Q19" s="2013">
        <v>104.4</v>
      </c>
    </row>
    <row r="20" spans="1:19" s="164" customFormat="1" ht="15">
      <c r="A20" s="167">
        <v>6</v>
      </c>
      <c r="B20" s="1136"/>
      <c r="C20" s="1652"/>
      <c r="D20" s="1652"/>
      <c r="E20" s="2012">
        <v>1179.5999999999999</v>
      </c>
      <c r="F20" s="1601"/>
      <c r="G20" s="2012"/>
      <c r="H20" s="2012"/>
      <c r="I20" s="2013">
        <v>1382.4</v>
      </c>
      <c r="J20" s="1601"/>
      <c r="K20" s="2012"/>
      <c r="L20" s="2012"/>
      <c r="M20" s="2013">
        <v>2.4</v>
      </c>
      <c r="N20" s="1601"/>
      <c r="O20" s="2012"/>
      <c r="P20" s="2012"/>
      <c r="Q20" s="2013">
        <v>157.19999999999999</v>
      </c>
      <c r="S20" s="809"/>
    </row>
    <row r="21" spans="1:19" s="164" customFormat="1" ht="15">
      <c r="A21" s="167">
        <v>7</v>
      </c>
      <c r="B21" s="1136"/>
      <c r="C21" s="1652"/>
      <c r="D21" s="1652"/>
      <c r="E21" s="2012">
        <v>1458</v>
      </c>
      <c r="F21" s="1601"/>
      <c r="G21" s="2012"/>
      <c r="H21" s="2012"/>
      <c r="I21" s="2013">
        <v>1798.8</v>
      </c>
      <c r="J21" s="1601"/>
      <c r="K21" s="2012"/>
      <c r="L21" s="2012"/>
      <c r="M21" s="2013">
        <v>8.4</v>
      </c>
      <c r="N21" s="1601"/>
      <c r="O21" s="2012"/>
      <c r="P21" s="2012"/>
      <c r="Q21" s="2013">
        <v>186</v>
      </c>
      <c r="S21" s="809"/>
    </row>
    <row r="22" spans="1:19" s="164" customFormat="1" ht="15">
      <c r="A22" s="167">
        <v>8</v>
      </c>
      <c r="B22" s="1136"/>
      <c r="C22" s="1652"/>
      <c r="D22" s="1652"/>
      <c r="E22" s="2012">
        <v>1729.2</v>
      </c>
      <c r="F22" s="1601"/>
      <c r="G22" s="2012"/>
      <c r="H22" s="2012"/>
      <c r="I22" s="2013">
        <v>2229.6</v>
      </c>
      <c r="J22" s="1601"/>
      <c r="K22" s="2012"/>
      <c r="L22" s="2012"/>
      <c r="M22" s="2013">
        <v>46.8</v>
      </c>
      <c r="N22" s="1601"/>
      <c r="O22" s="2012"/>
      <c r="P22" s="2012"/>
      <c r="Q22" s="2013">
        <v>238.8</v>
      </c>
      <c r="S22" s="809"/>
    </row>
    <row r="23" spans="1:19" s="164" customFormat="1" ht="15">
      <c r="A23" s="167">
        <v>9</v>
      </c>
      <c r="B23" s="1136"/>
      <c r="C23" s="1652"/>
      <c r="D23" s="1652"/>
      <c r="E23" s="2012">
        <v>2026.8</v>
      </c>
      <c r="F23" s="1601"/>
      <c r="G23" s="2012"/>
      <c r="H23" s="2012"/>
      <c r="I23" s="2013">
        <v>2570.4</v>
      </c>
      <c r="J23" s="1601"/>
      <c r="K23" s="2012"/>
      <c r="L23" s="2012"/>
      <c r="M23" s="2013">
        <v>144</v>
      </c>
      <c r="N23" s="1601"/>
      <c r="O23" s="2012"/>
      <c r="P23" s="2012"/>
      <c r="Q23" s="2013">
        <v>398.4</v>
      </c>
      <c r="S23" s="809"/>
    </row>
    <row r="24" spans="1:19" s="164" customFormat="1" ht="15">
      <c r="A24" s="167">
        <v>10</v>
      </c>
      <c r="B24" s="1136"/>
      <c r="C24" s="1652"/>
      <c r="D24" s="1652"/>
      <c r="E24" s="2012">
        <v>2310</v>
      </c>
      <c r="F24" s="1601"/>
      <c r="G24" s="2012"/>
      <c r="H24" s="2012"/>
      <c r="I24" s="2013">
        <v>2877.6</v>
      </c>
      <c r="J24" s="1601"/>
      <c r="K24" s="2012"/>
      <c r="L24" s="2012"/>
      <c r="M24" s="2013">
        <v>208.8</v>
      </c>
      <c r="N24" s="1601"/>
      <c r="O24" s="2012"/>
      <c r="P24" s="2012"/>
      <c r="Q24" s="2013">
        <v>469.2</v>
      </c>
      <c r="S24" s="809"/>
    </row>
    <row r="25" spans="1:19" s="164" customFormat="1" ht="15">
      <c r="A25" s="167">
        <v>11</v>
      </c>
      <c r="B25" s="1136"/>
      <c r="C25" s="1652"/>
      <c r="D25" s="1652"/>
      <c r="E25" s="2012">
        <v>2479.1999999999998</v>
      </c>
      <c r="F25" s="1601"/>
      <c r="G25" s="2012"/>
      <c r="H25" s="2012"/>
      <c r="I25" s="2013">
        <v>2904</v>
      </c>
      <c r="J25" s="1601"/>
      <c r="K25" s="2012"/>
      <c r="L25" s="2012"/>
      <c r="M25" s="2013">
        <v>232.8</v>
      </c>
      <c r="N25" s="1601"/>
      <c r="O25" s="2012"/>
      <c r="P25" s="2012"/>
      <c r="Q25" s="2013">
        <v>487.2</v>
      </c>
      <c r="S25" s="809"/>
    </row>
    <row r="26" spans="1:19" s="164" customFormat="1" ht="15">
      <c r="A26" s="167">
        <v>12</v>
      </c>
      <c r="B26" s="1136"/>
      <c r="C26" s="1652"/>
      <c r="D26" s="1652"/>
      <c r="E26" s="2012">
        <v>2454</v>
      </c>
      <c r="F26" s="1601"/>
      <c r="G26" s="2012"/>
      <c r="H26" s="2012"/>
      <c r="I26" s="2013">
        <v>2926.8</v>
      </c>
      <c r="J26" s="1601"/>
      <c r="K26" s="2012"/>
      <c r="L26" s="2012"/>
      <c r="M26" s="2013">
        <v>235.2</v>
      </c>
      <c r="N26" s="1601"/>
      <c r="O26" s="2012"/>
      <c r="P26" s="2012"/>
      <c r="Q26" s="2013">
        <v>507.6</v>
      </c>
      <c r="S26" s="809"/>
    </row>
    <row r="27" spans="1:19" s="164" customFormat="1" ht="15">
      <c r="A27" s="167">
        <v>13</v>
      </c>
      <c r="B27" s="1136"/>
      <c r="C27" s="1652"/>
      <c r="D27" s="1652"/>
      <c r="E27" s="2012">
        <v>2439.6</v>
      </c>
      <c r="F27" s="1601"/>
      <c r="G27" s="2012"/>
      <c r="H27" s="2012"/>
      <c r="I27" s="2013">
        <v>2914.8</v>
      </c>
      <c r="J27" s="1601"/>
      <c r="K27" s="2012"/>
      <c r="L27" s="2012"/>
      <c r="M27" s="2013">
        <v>208.8</v>
      </c>
      <c r="N27" s="1601"/>
      <c r="O27" s="2012"/>
      <c r="P27" s="2012"/>
      <c r="Q27" s="2013">
        <v>477.6</v>
      </c>
      <c r="S27" s="809"/>
    </row>
    <row r="28" spans="1:19" s="164" customFormat="1" ht="15">
      <c r="A28" s="167">
        <v>14</v>
      </c>
      <c r="B28" s="1136"/>
      <c r="C28" s="1652"/>
      <c r="D28" s="1652"/>
      <c r="E28" s="2012">
        <v>2403.6</v>
      </c>
      <c r="F28" s="1601"/>
      <c r="G28" s="2012"/>
      <c r="H28" s="2012"/>
      <c r="I28" s="2013">
        <v>2868</v>
      </c>
      <c r="J28" s="1601"/>
      <c r="K28" s="2012"/>
      <c r="L28" s="2012"/>
      <c r="M28" s="2013">
        <v>216</v>
      </c>
      <c r="N28" s="1601"/>
      <c r="O28" s="2012"/>
      <c r="P28" s="2012"/>
      <c r="Q28" s="2013">
        <v>534</v>
      </c>
      <c r="S28" s="809"/>
    </row>
    <row r="29" spans="1:19" s="164" customFormat="1" ht="15">
      <c r="A29" s="167">
        <v>15</v>
      </c>
      <c r="B29" s="1136"/>
      <c r="C29" s="1652"/>
      <c r="D29" s="1652"/>
      <c r="E29" s="2012">
        <v>2384.4</v>
      </c>
      <c r="F29" s="1601"/>
      <c r="G29" s="2012"/>
      <c r="H29" s="2012"/>
      <c r="I29" s="2013">
        <v>2838</v>
      </c>
      <c r="J29" s="1601"/>
      <c r="K29" s="2012"/>
      <c r="L29" s="2012"/>
      <c r="M29" s="2013">
        <v>224.4</v>
      </c>
      <c r="N29" s="1601"/>
      <c r="O29" s="2012"/>
      <c r="P29" s="2012"/>
      <c r="Q29" s="2013">
        <v>535.20000000000005</v>
      </c>
      <c r="S29" s="809"/>
    </row>
    <row r="30" spans="1:19" s="164" customFormat="1" ht="15">
      <c r="A30" s="167">
        <v>16</v>
      </c>
      <c r="B30" s="1136"/>
      <c r="C30" s="1652"/>
      <c r="D30" s="1652"/>
      <c r="E30" s="2012">
        <v>2346</v>
      </c>
      <c r="F30" s="1601"/>
      <c r="G30" s="2012"/>
      <c r="H30" s="2012"/>
      <c r="I30" s="2013">
        <v>2779.2</v>
      </c>
      <c r="J30" s="1601"/>
      <c r="K30" s="2012"/>
      <c r="L30" s="2012"/>
      <c r="M30" s="2013">
        <v>196.8</v>
      </c>
      <c r="N30" s="1601"/>
      <c r="O30" s="2012"/>
      <c r="P30" s="2012"/>
      <c r="Q30" s="2013">
        <v>507.6</v>
      </c>
      <c r="S30" s="809"/>
    </row>
    <row r="31" spans="1:19" s="168" customFormat="1" ht="15">
      <c r="A31" s="167">
        <v>17</v>
      </c>
      <c r="B31" s="1136"/>
      <c r="C31" s="1652"/>
      <c r="D31" s="1652"/>
      <c r="E31" s="2012">
        <v>2317.1999999999998</v>
      </c>
      <c r="F31" s="1601"/>
      <c r="G31" s="2012"/>
      <c r="H31" s="2012"/>
      <c r="I31" s="2013">
        <v>2678.4</v>
      </c>
      <c r="J31" s="1601"/>
      <c r="K31" s="2012"/>
      <c r="L31" s="2012"/>
      <c r="M31" s="2013">
        <v>150</v>
      </c>
      <c r="N31" s="1601"/>
      <c r="O31" s="2012"/>
      <c r="P31" s="2012"/>
      <c r="Q31" s="2013">
        <v>416.4</v>
      </c>
      <c r="S31" s="809"/>
    </row>
    <row r="32" spans="1:19" s="168" customFormat="1" ht="15">
      <c r="A32" s="167">
        <v>18</v>
      </c>
      <c r="B32" s="1136"/>
      <c r="C32" s="1652"/>
      <c r="D32" s="1652"/>
      <c r="E32" s="2012">
        <v>2268</v>
      </c>
      <c r="F32" s="1601"/>
      <c r="G32" s="2012"/>
      <c r="H32" s="2012"/>
      <c r="I32" s="2013">
        <v>2589.6</v>
      </c>
      <c r="J32" s="1601"/>
      <c r="K32" s="2012"/>
      <c r="L32" s="2012"/>
      <c r="M32" s="2013">
        <v>106.8</v>
      </c>
      <c r="N32" s="1601"/>
      <c r="O32" s="2012"/>
      <c r="P32" s="2012"/>
      <c r="Q32" s="2013">
        <v>274.8</v>
      </c>
      <c r="S32" s="809"/>
    </row>
    <row r="33" spans="1:33" s="168" customFormat="1" ht="15">
      <c r="A33" s="167">
        <v>19</v>
      </c>
      <c r="B33" s="1136"/>
      <c r="C33" s="1652"/>
      <c r="D33" s="1652"/>
      <c r="E33" s="2012">
        <v>2330.4</v>
      </c>
      <c r="F33" s="1601"/>
      <c r="G33" s="2012"/>
      <c r="H33" s="2012"/>
      <c r="I33" s="2013">
        <v>2617.1999999999998</v>
      </c>
      <c r="J33" s="1601"/>
      <c r="K33" s="2012"/>
      <c r="L33" s="2012"/>
      <c r="M33" s="2013">
        <v>109.2</v>
      </c>
      <c r="N33" s="1601"/>
      <c r="O33" s="2012"/>
      <c r="P33" s="2012"/>
      <c r="Q33" s="2013">
        <v>292.8</v>
      </c>
      <c r="S33" s="809"/>
    </row>
    <row r="34" spans="1:33" s="168" customFormat="1" ht="15">
      <c r="A34" s="167">
        <v>20</v>
      </c>
      <c r="B34" s="1136"/>
      <c r="C34" s="1652"/>
      <c r="D34" s="1652"/>
      <c r="E34" s="2012">
        <v>2305.1999999999998</v>
      </c>
      <c r="F34" s="1601"/>
      <c r="G34" s="2012"/>
      <c r="H34" s="2012"/>
      <c r="I34" s="2013">
        <v>2546.4</v>
      </c>
      <c r="J34" s="1601"/>
      <c r="K34" s="2012"/>
      <c r="L34" s="2012"/>
      <c r="M34" s="2013">
        <v>82.8</v>
      </c>
      <c r="N34" s="1601"/>
      <c r="O34" s="2012"/>
      <c r="P34" s="2012"/>
      <c r="Q34" s="2013">
        <v>278.39999999999998</v>
      </c>
      <c r="S34" s="809"/>
    </row>
    <row r="35" spans="1:33" s="168" customFormat="1" ht="15">
      <c r="A35" s="167">
        <v>21</v>
      </c>
      <c r="B35" s="1136"/>
      <c r="C35" s="1652"/>
      <c r="D35" s="1652"/>
      <c r="E35" s="2012">
        <v>2265.6</v>
      </c>
      <c r="F35" s="1601"/>
      <c r="G35" s="2012"/>
      <c r="H35" s="2012"/>
      <c r="I35" s="2013">
        <v>2505.6</v>
      </c>
      <c r="J35" s="1601"/>
      <c r="K35" s="2012"/>
      <c r="L35" s="2012"/>
      <c r="M35" s="2013">
        <v>46.8</v>
      </c>
      <c r="N35" s="1601"/>
      <c r="O35" s="2012"/>
      <c r="P35" s="2012"/>
      <c r="Q35" s="2013">
        <v>292.8</v>
      </c>
      <c r="S35" s="809"/>
    </row>
    <row r="36" spans="1:33" s="168" customFormat="1" ht="15">
      <c r="A36" s="167">
        <v>22</v>
      </c>
      <c r="B36" s="1136"/>
      <c r="C36" s="1652"/>
      <c r="D36" s="1652"/>
      <c r="E36" s="2012">
        <v>2109.6</v>
      </c>
      <c r="F36" s="1601"/>
      <c r="G36" s="2012"/>
      <c r="H36" s="2012"/>
      <c r="I36" s="2013">
        <v>2274</v>
      </c>
      <c r="J36" s="1601"/>
      <c r="K36" s="2012"/>
      <c r="L36" s="2012"/>
      <c r="M36" s="2013">
        <v>21.6</v>
      </c>
      <c r="N36" s="1601"/>
      <c r="O36" s="2012"/>
      <c r="P36" s="2012"/>
      <c r="Q36" s="2013">
        <v>202.8</v>
      </c>
      <c r="S36" s="809"/>
    </row>
    <row r="37" spans="1:33" s="168" customFormat="1" ht="15">
      <c r="A37" s="167">
        <v>23</v>
      </c>
      <c r="B37" s="1136"/>
      <c r="C37" s="1652"/>
      <c r="D37" s="1652"/>
      <c r="E37" s="2013">
        <v>1911.6</v>
      </c>
      <c r="F37" s="1601"/>
      <c r="G37" s="2012"/>
      <c r="H37" s="2012"/>
      <c r="I37" s="2013">
        <v>2071.1999999999998</v>
      </c>
      <c r="J37" s="1601"/>
      <c r="K37" s="2012"/>
      <c r="L37" s="2012"/>
      <c r="M37" s="2013">
        <v>7.2</v>
      </c>
      <c r="N37" s="1601"/>
      <c r="O37" s="2012"/>
      <c r="P37" s="2012"/>
      <c r="Q37" s="2013">
        <v>135.6</v>
      </c>
    </row>
    <row r="38" spans="1:33" s="168" customFormat="1" ht="15">
      <c r="A38" s="167">
        <v>24</v>
      </c>
      <c r="B38" s="1136"/>
      <c r="C38" s="1652"/>
      <c r="D38" s="1652"/>
      <c r="E38" s="2013">
        <v>1659.6</v>
      </c>
      <c r="F38" s="1601"/>
      <c r="G38" s="2012"/>
      <c r="H38" s="2012"/>
      <c r="I38" s="2013">
        <v>1794</v>
      </c>
      <c r="J38" s="1601"/>
      <c r="K38" s="2012"/>
      <c r="L38" s="2012"/>
      <c r="M38" s="2013">
        <v>2.4</v>
      </c>
      <c r="N38" s="1601"/>
      <c r="O38" s="2012"/>
      <c r="P38" s="2012"/>
      <c r="Q38" s="2013">
        <v>123.6</v>
      </c>
    </row>
    <row r="39" spans="1:33" s="168" customFormat="1" ht="15">
      <c r="A39" s="167" t="s">
        <v>19</v>
      </c>
      <c r="B39" s="1213"/>
      <c r="C39" s="1653"/>
      <c r="D39" s="1653"/>
      <c r="E39" s="1654">
        <f>SUM(E15:E38)</f>
        <v>46221.599999999991</v>
      </c>
      <c r="F39" s="1653"/>
      <c r="G39" s="1653"/>
      <c r="H39" s="1653"/>
      <c r="I39" s="1654">
        <f>SUM(I15:I38)</f>
        <v>53835.599999999991</v>
      </c>
      <c r="J39" s="1653"/>
      <c r="K39" s="1653"/>
      <c r="L39" s="1653"/>
      <c r="M39" s="1654">
        <f>SUM(M15:M38)</f>
        <v>2257.2000000000003</v>
      </c>
      <c r="N39" s="1653"/>
      <c r="O39" s="1653"/>
      <c r="P39" s="1653"/>
      <c r="Q39" s="1654">
        <f>SUM(Q15:Q38)</f>
        <v>7149.6</v>
      </c>
    </row>
    <row r="40" spans="1:33" s="157" customFormat="1" ht="12.75" customHeight="1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>
      <c r="A42" s="157" t="s">
        <v>651</v>
      </c>
      <c r="K42" s="157"/>
      <c r="L42" s="157"/>
      <c r="M42" s="157"/>
      <c r="N42" s="157"/>
      <c r="O42" s="157"/>
      <c r="P42" s="157"/>
      <c r="Q42" s="157"/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>
      <c r="A43" s="157" t="s">
        <v>23</v>
      </c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rgb="FF92D050"/>
  </sheetPr>
  <dimension ref="A1:AG44"/>
  <sheetViews>
    <sheetView zoomScale="85" zoomScaleNormal="85" workbookViewId="0">
      <selection activeCell="U24" sqref="U24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49" t="s">
        <v>484</v>
      </c>
      <c r="C1" s="2142"/>
      <c r="D1" s="2142"/>
      <c r="E1" s="2142"/>
      <c r="F1" s="2142"/>
      <c r="J1" s="801" t="s">
        <v>176</v>
      </c>
      <c r="N1" s="2343" t="s">
        <v>50</v>
      </c>
      <c r="O1" s="2343"/>
      <c r="P1" s="2343"/>
      <c r="Q1" s="2343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>
      <c r="B2" s="2344" t="s">
        <v>1</v>
      </c>
      <c r="C2" s="2128"/>
      <c r="D2" s="2128"/>
      <c r="E2" s="2128"/>
      <c r="F2" s="2128"/>
      <c r="N2" s="2344" t="s">
        <v>2</v>
      </c>
      <c r="O2" s="2345"/>
      <c r="P2" s="2345"/>
      <c r="Q2" s="2345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>
      <c r="B4" s="2348" t="s">
        <v>4</v>
      </c>
      <c r="C4" s="2142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191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>
      <c r="B5" s="2339" t="s">
        <v>7</v>
      </c>
      <c r="C5" s="2140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>
      <c r="A6" s="234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>
      <c r="A7" s="234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>
      <c r="A8" s="1306" t="s">
        <v>391</v>
      </c>
      <c r="B8" s="1306" t="s">
        <v>392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>
      <c r="A9" s="2333" t="s">
        <v>9</v>
      </c>
      <c r="B9" s="2340" t="s">
        <v>10</v>
      </c>
      <c r="C9" s="2341"/>
      <c r="D9" s="2341"/>
      <c r="E9" s="2341"/>
      <c r="F9" s="2341"/>
      <c r="G9" s="2341"/>
      <c r="H9" s="2341"/>
      <c r="I9" s="2342"/>
      <c r="J9" s="2340" t="s">
        <v>11</v>
      </c>
      <c r="K9" s="2341"/>
      <c r="L9" s="2341"/>
      <c r="M9" s="2341"/>
      <c r="N9" s="2341"/>
      <c r="O9" s="2341"/>
      <c r="P9" s="2341"/>
      <c r="Q9" s="2342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>
      <c r="A10" s="2334"/>
      <c r="B10" s="2336" t="s">
        <v>192</v>
      </c>
      <c r="C10" s="2337"/>
      <c r="D10" s="2337"/>
      <c r="E10" s="2338"/>
      <c r="F10" s="2336" t="s">
        <v>194</v>
      </c>
      <c r="G10" s="2135"/>
      <c r="H10" s="2135"/>
      <c r="I10" s="2136"/>
      <c r="J10" s="2336" t="s">
        <v>193</v>
      </c>
      <c r="K10" s="2337"/>
      <c r="L10" s="2337"/>
      <c r="M10" s="2338"/>
      <c r="N10" s="2336" t="s">
        <v>194</v>
      </c>
      <c r="O10" s="2337"/>
      <c r="P10" s="2337"/>
      <c r="Q10" s="2338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>
      <c r="A11" s="2334"/>
      <c r="B11" s="2336" t="s">
        <v>14</v>
      </c>
      <c r="C11" s="2337"/>
      <c r="E11" s="162">
        <v>12000</v>
      </c>
      <c r="F11" s="2336" t="s">
        <v>14</v>
      </c>
      <c r="G11" s="2337"/>
      <c r="H11" s="161"/>
      <c r="I11" s="162">
        <v>12000</v>
      </c>
      <c r="J11" s="2336" t="s">
        <v>14</v>
      </c>
      <c r="K11" s="2337"/>
      <c r="L11" s="161"/>
      <c r="M11" s="162">
        <f>E11</f>
        <v>12000</v>
      </c>
      <c r="N11" s="2336" t="s">
        <v>14</v>
      </c>
      <c r="O11" s="2337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>
      <c r="A12" s="2335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36"/>
      <c r="C14" s="1652"/>
      <c r="D14" s="1652"/>
      <c r="E14" s="1652"/>
      <c r="F14" s="1647"/>
      <c r="G14" s="1652"/>
      <c r="H14" s="1652"/>
      <c r="I14" s="1652"/>
      <c r="J14" s="1647"/>
      <c r="K14" s="1652"/>
      <c r="L14" s="1652"/>
      <c r="M14" s="1652"/>
      <c r="N14" s="1647"/>
      <c r="O14" s="1652"/>
      <c r="P14" s="1652"/>
      <c r="Q14" s="1652"/>
    </row>
    <row r="15" spans="1:33" s="1499" customFormat="1" ht="15">
      <c r="A15" s="1498">
        <v>1</v>
      </c>
      <c r="B15" s="1136"/>
      <c r="C15" s="1652"/>
      <c r="D15" s="1652"/>
      <c r="E15" s="2014">
        <v>432</v>
      </c>
      <c r="F15" s="1647"/>
      <c r="G15" s="1652"/>
      <c r="H15" s="1652"/>
      <c r="I15" s="1652">
        <v>442.8</v>
      </c>
      <c r="J15" s="1647"/>
      <c r="K15" s="1652"/>
      <c r="L15" s="1652"/>
      <c r="M15" s="1781">
        <v>26.4</v>
      </c>
      <c r="N15" s="1647"/>
      <c r="O15" s="1652"/>
      <c r="P15" s="1652"/>
      <c r="Q15" s="1781">
        <v>55.2</v>
      </c>
    </row>
    <row r="16" spans="1:33" s="164" customFormat="1" ht="15">
      <c r="A16" s="167">
        <v>2</v>
      </c>
      <c r="B16" s="1136"/>
      <c r="C16" s="1652"/>
      <c r="D16" s="1652"/>
      <c r="E16" s="2015">
        <v>390</v>
      </c>
      <c r="F16" s="1647"/>
      <c r="G16" s="1652"/>
      <c r="H16" s="1652"/>
      <c r="I16" s="1652">
        <v>409.2</v>
      </c>
      <c r="J16" s="1647"/>
      <c r="K16" s="1652"/>
      <c r="L16" s="1652"/>
      <c r="M16" s="1781">
        <v>22.8</v>
      </c>
      <c r="N16" s="1647"/>
      <c r="O16" s="1652"/>
      <c r="P16" s="1652"/>
      <c r="Q16" s="1781">
        <v>40.799999999999997</v>
      </c>
    </row>
    <row r="17" spans="1:19" s="164" customFormat="1" ht="15">
      <c r="A17" s="167">
        <v>3</v>
      </c>
      <c r="B17" s="1136"/>
      <c r="C17" s="1652"/>
      <c r="D17" s="1652"/>
      <c r="E17" s="2015">
        <v>357.6</v>
      </c>
      <c r="F17" s="1647"/>
      <c r="G17" s="1652"/>
      <c r="H17" s="1652"/>
      <c r="I17" s="1652">
        <v>355.2</v>
      </c>
      <c r="J17" s="1647"/>
      <c r="K17" s="1652"/>
      <c r="L17" s="1652"/>
      <c r="M17" s="1781">
        <v>16.8</v>
      </c>
      <c r="N17" s="1647"/>
      <c r="O17" s="1652"/>
      <c r="P17" s="1652"/>
      <c r="Q17" s="1781">
        <v>7.2</v>
      </c>
    </row>
    <row r="18" spans="1:19" s="164" customFormat="1" ht="15">
      <c r="A18" s="167">
        <v>4</v>
      </c>
      <c r="B18" s="1136"/>
      <c r="C18" s="1652"/>
      <c r="D18" s="1652"/>
      <c r="E18" s="2015">
        <v>332.4</v>
      </c>
      <c r="F18" s="1647"/>
      <c r="G18" s="1652"/>
      <c r="H18" s="1652"/>
      <c r="I18" s="1652">
        <v>336</v>
      </c>
      <c r="J18" s="1647"/>
      <c r="K18" s="1652"/>
      <c r="L18" s="1652"/>
      <c r="M18" s="1781">
        <v>3.6</v>
      </c>
      <c r="N18" s="1647"/>
      <c r="O18" s="1652"/>
      <c r="P18" s="1652"/>
      <c r="Q18" s="1781">
        <v>2.4</v>
      </c>
    </row>
    <row r="19" spans="1:19" s="164" customFormat="1" ht="15">
      <c r="A19" s="167">
        <v>5</v>
      </c>
      <c r="B19" s="1136"/>
      <c r="C19" s="1652"/>
      <c r="D19" s="1652"/>
      <c r="E19" s="2015">
        <v>330</v>
      </c>
      <c r="F19" s="1647"/>
      <c r="G19" s="1652"/>
      <c r="H19" s="1652"/>
      <c r="I19" s="1652">
        <v>364.8</v>
      </c>
      <c r="J19" s="1647"/>
      <c r="K19" s="1652"/>
      <c r="L19" s="1652"/>
      <c r="M19" s="1781">
        <v>6</v>
      </c>
      <c r="N19" s="1647"/>
      <c r="O19" s="1652"/>
      <c r="P19" s="1652"/>
      <c r="Q19" s="1781">
        <v>3.6</v>
      </c>
    </row>
    <row r="20" spans="1:19" s="164" customFormat="1" ht="15">
      <c r="A20" s="167">
        <v>6</v>
      </c>
      <c r="B20" s="1136"/>
      <c r="C20" s="1652"/>
      <c r="D20" s="1652"/>
      <c r="E20" s="2015">
        <v>355.2</v>
      </c>
      <c r="F20" s="1647"/>
      <c r="G20" s="1652"/>
      <c r="H20" s="1652"/>
      <c r="I20" s="1652">
        <v>382.8</v>
      </c>
      <c r="J20" s="1647"/>
      <c r="K20" s="1652"/>
      <c r="L20" s="1652"/>
      <c r="M20" s="1781">
        <v>9.6</v>
      </c>
      <c r="N20" s="1647"/>
      <c r="O20" s="1652"/>
      <c r="P20" s="1652"/>
      <c r="Q20" s="1781">
        <v>9.6</v>
      </c>
      <c r="S20" s="809"/>
    </row>
    <row r="21" spans="1:19" s="164" customFormat="1" ht="15">
      <c r="A21" s="167">
        <v>7</v>
      </c>
      <c r="B21" s="1136"/>
      <c r="C21" s="1652"/>
      <c r="D21" s="1652"/>
      <c r="E21" s="2015">
        <v>484.8</v>
      </c>
      <c r="F21" s="1647"/>
      <c r="G21" s="1652"/>
      <c r="H21" s="1652"/>
      <c r="I21" s="1652">
        <v>447.6</v>
      </c>
      <c r="J21" s="1647"/>
      <c r="K21" s="1652"/>
      <c r="L21" s="1652"/>
      <c r="M21" s="1781">
        <v>15.6</v>
      </c>
      <c r="N21" s="1647"/>
      <c r="O21" s="1652"/>
      <c r="P21" s="1652"/>
      <c r="Q21" s="1781">
        <v>20.399999999999999</v>
      </c>
      <c r="S21" s="809"/>
    </row>
    <row r="22" spans="1:19" s="164" customFormat="1" ht="15">
      <c r="A22" s="167">
        <v>8</v>
      </c>
      <c r="B22" s="1136"/>
      <c r="C22" s="1652"/>
      <c r="D22" s="1652"/>
      <c r="E22" s="2015">
        <v>531.6</v>
      </c>
      <c r="F22" s="1647"/>
      <c r="G22" s="1652"/>
      <c r="H22" s="1652"/>
      <c r="I22" s="1652">
        <v>561.6</v>
      </c>
      <c r="J22" s="1647"/>
      <c r="K22" s="1652"/>
      <c r="L22" s="1652"/>
      <c r="M22" s="1781">
        <v>31.2</v>
      </c>
      <c r="N22" s="1647"/>
      <c r="O22" s="1652"/>
      <c r="P22" s="1652"/>
      <c r="Q22" s="1781">
        <v>31.2</v>
      </c>
      <c r="S22" s="809"/>
    </row>
    <row r="23" spans="1:19" s="164" customFormat="1" ht="15">
      <c r="A23" s="167">
        <v>9</v>
      </c>
      <c r="B23" s="1136"/>
      <c r="C23" s="1652"/>
      <c r="D23" s="1652"/>
      <c r="E23" s="2015">
        <v>615.6</v>
      </c>
      <c r="F23" s="1647"/>
      <c r="G23" s="1652"/>
      <c r="H23" s="1652"/>
      <c r="I23" s="1652">
        <v>686.4</v>
      </c>
      <c r="J23" s="1647"/>
      <c r="K23" s="1652"/>
      <c r="L23" s="1652"/>
      <c r="M23" s="1781">
        <v>78</v>
      </c>
      <c r="N23" s="1647"/>
      <c r="O23" s="1652"/>
      <c r="P23" s="1652"/>
      <c r="Q23" s="1781">
        <v>76.8</v>
      </c>
      <c r="S23" s="809"/>
    </row>
    <row r="24" spans="1:19" s="164" customFormat="1" ht="15">
      <c r="A24" s="167">
        <v>10</v>
      </c>
      <c r="B24" s="1136"/>
      <c r="C24" s="1652"/>
      <c r="D24" s="1652"/>
      <c r="E24" s="2015">
        <v>682.8</v>
      </c>
      <c r="F24" s="1647"/>
      <c r="G24" s="1652"/>
      <c r="H24" s="1652"/>
      <c r="I24" s="1652">
        <v>801.6</v>
      </c>
      <c r="J24" s="1647"/>
      <c r="K24" s="1652"/>
      <c r="L24" s="1652"/>
      <c r="M24" s="1781">
        <v>85.2</v>
      </c>
      <c r="N24" s="1647"/>
      <c r="O24" s="1652"/>
      <c r="P24" s="1652"/>
      <c r="Q24" s="1781">
        <v>110.4</v>
      </c>
      <c r="S24" s="809"/>
    </row>
    <row r="25" spans="1:19" s="164" customFormat="1" ht="15">
      <c r="A25" s="167">
        <v>11</v>
      </c>
      <c r="B25" s="1136"/>
      <c r="C25" s="1652"/>
      <c r="D25" s="1652"/>
      <c r="E25" s="2015">
        <v>688.8</v>
      </c>
      <c r="F25" s="1647"/>
      <c r="G25" s="1652"/>
      <c r="H25" s="1652"/>
      <c r="I25" s="1652">
        <v>843.6</v>
      </c>
      <c r="J25" s="1647"/>
      <c r="K25" s="1652"/>
      <c r="L25" s="1652"/>
      <c r="M25" s="1781">
        <v>97.2</v>
      </c>
      <c r="N25" s="1647"/>
      <c r="O25" s="1652"/>
      <c r="P25" s="1652"/>
      <c r="Q25" s="1781">
        <v>112.8</v>
      </c>
      <c r="S25" s="809"/>
    </row>
    <row r="26" spans="1:19" s="164" customFormat="1" ht="15">
      <c r="A26" s="167">
        <v>12</v>
      </c>
      <c r="B26" s="1136"/>
      <c r="C26" s="1652"/>
      <c r="D26" s="1652"/>
      <c r="E26" s="2015">
        <v>702</v>
      </c>
      <c r="F26" s="1647"/>
      <c r="G26" s="1652"/>
      <c r="H26" s="1652"/>
      <c r="I26" s="1652">
        <v>848.4</v>
      </c>
      <c r="J26" s="1647"/>
      <c r="K26" s="1652"/>
      <c r="L26" s="1652"/>
      <c r="M26" s="1781">
        <v>100.8</v>
      </c>
      <c r="N26" s="1647"/>
      <c r="O26" s="1652"/>
      <c r="P26" s="1652"/>
      <c r="Q26" s="1781">
        <v>129.6</v>
      </c>
      <c r="S26" s="809"/>
    </row>
    <row r="27" spans="1:19" s="164" customFormat="1" ht="15">
      <c r="A27" s="167">
        <v>13</v>
      </c>
      <c r="B27" s="1136"/>
      <c r="C27" s="1652"/>
      <c r="D27" s="1652"/>
      <c r="E27" s="2015">
        <v>674.4</v>
      </c>
      <c r="F27" s="1647"/>
      <c r="G27" s="1652"/>
      <c r="H27" s="1652"/>
      <c r="I27" s="1652">
        <v>832.8</v>
      </c>
      <c r="J27" s="1647"/>
      <c r="K27" s="1652"/>
      <c r="L27" s="1652"/>
      <c r="M27" s="1781">
        <v>93.6</v>
      </c>
      <c r="N27" s="1647"/>
      <c r="O27" s="1652"/>
      <c r="P27" s="1652"/>
      <c r="Q27" s="1781">
        <v>138</v>
      </c>
      <c r="S27" s="809"/>
    </row>
    <row r="28" spans="1:19" s="164" customFormat="1" ht="15">
      <c r="A28" s="167">
        <v>14</v>
      </c>
      <c r="B28" s="1136"/>
      <c r="C28" s="1652"/>
      <c r="D28" s="1652"/>
      <c r="E28" s="2015">
        <v>679.2</v>
      </c>
      <c r="F28" s="1647"/>
      <c r="G28" s="1652"/>
      <c r="H28" s="1652"/>
      <c r="I28" s="1652">
        <v>817.2</v>
      </c>
      <c r="J28" s="1647"/>
      <c r="K28" s="1652"/>
      <c r="L28" s="1652"/>
      <c r="M28" s="1781">
        <v>94.8</v>
      </c>
      <c r="N28" s="1647"/>
      <c r="O28" s="1652"/>
      <c r="P28" s="1652"/>
      <c r="Q28" s="1781">
        <v>124.8</v>
      </c>
      <c r="S28" s="809"/>
    </row>
    <row r="29" spans="1:19" s="164" customFormat="1" ht="15">
      <c r="A29" s="167">
        <v>15</v>
      </c>
      <c r="B29" s="1136"/>
      <c r="C29" s="1652"/>
      <c r="D29" s="1652"/>
      <c r="E29" s="2015">
        <v>661.2</v>
      </c>
      <c r="F29" s="1647"/>
      <c r="G29" s="1652"/>
      <c r="H29" s="1652"/>
      <c r="I29" s="1652">
        <v>793.2</v>
      </c>
      <c r="J29" s="1647"/>
      <c r="K29" s="1652"/>
      <c r="L29" s="1652"/>
      <c r="M29" s="1781">
        <v>92.4</v>
      </c>
      <c r="N29" s="1647"/>
      <c r="O29" s="1652"/>
      <c r="P29" s="1652"/>
      <c r="Q29" s="1781">
        <v>104.4</v>
      </c>
      <c r="S29" s="809"/>
    </row>
    <row r="30" spans="1:19" s="164" customFormat="1" ht="15">
      <c r="A30" s="167">
        <v>16</v>
      </c>
      <c r="B30" s="1136"/>
      <c r="C30" s="1652"/>
      <c r="D30" s="1652"/>
      <c r="E30" s="2015">
        <v>627.6</v>
      </c>
      <c r="F30" s="1647"/>
      <c r="G30" s="1652"/>
      <c r="H30" s="1652"/>
      <c r="I30" s="1652">
        <v>760.8</v>
      </c>
      <c r="J30" s="1647"/>
      <c r="K30" s="1652"/>
      <c r="L30" s="1652"/>
      <c r="M30" s="1781">
        <v>84</v>
      </c>
      <c r="N30" s="1647"/>
      <c r="O30" s="1652"/>
      <c r="P30" s="1652"/>
      <c r="Q30" s="1781">
        <v>87.6</v>
      </c>
      <c r="S30" s="809"/>
    </row>
    <row r="31" spans="1:19" s="168" customFormat="1" ht="15">
      <c r="A31" s="167">
        <v>17</v>
      </c>
      <c r="B31" s="1136"/>
      <c r="C31" s="1652"/>
      <c r="D31" s="1652"/>
      <c r="E31" s="2016">
        <v>640.79999999999995</v>
      </c>
      <c r="F31" s="1647"/>
      <c r="G31" s="1652"/>
      <c r="H31" s="1652"/>
      <c r="I31" s="1652">
        <v>760.8</v>
      </c>
      <c r="J31" s="1647"/>
      <c r="K31" s="1652"/>
      <c r="L31" s="1652"/>
      <c r="M31" s="1781">
        <v>86.4</v>
      </c>
      <c r="N31" s="1647"/>
      <c r="O31" s="1652"/>
      <c r="P31" s="1652"/>
      <c r="Q31" s="1781">
        <v>82.8</v>
      </c>
      <c r="S31" s="809"/>
    </row>
    <row r="32" spans="1:19" s="168" customFormat="1" ht="15">
      <c r="A32" s="167">
        <v>18</v>
      </c>
      <c r="B32" s="1136"/>
      <c r="C32" s="1652"/>
      <c r="D32" s="1652"/>
      <c r="E32" s="2016">
        <v>632.4</v>
      </c>
      <c r="F32" s="1647"/>
      <c r="G32" s="1652"/>
      <c r="H32" s="1652"/>
      <c r="I32" s="1652">
        <v>733.2</v>
      </c>
      <c r="J32" s="1647"/>
      <c r="K32" s="1652"/>
      <c r="L32" s="1652"/>
      <c r="M32" s="1781">
        <v>72</v>
      </c>
      <c r="N32" s="1647"/>
      <c r="O32" s="1652"/>
      <c r="P32" s="1652"/>
      <c r="Q32" s="1781">
        <v>86.4</v>
      </c>
      <c r="S32" s="809"/>
    </row>
    <row r="33" spans="1:33" s="168" customFormat="1" ht="15">
      <c r="A33" s="167">
        <v>19</v>
      </c>
      <c r="B33" s="1136"/>
      <c r="C33" s="1652"/>
      <c r="D33" s="1652"/>
      <c r="E33" s="2016">
        <v>633.6</v>
      </c>
      <c r="F33" s="1647"/>
      <c r="G33" s="1652"/>
      <c r="H33" s="1652"/>
      <c r="I33" s="1652">
        <v>685.2</v>
      </c>
      <c r="J33" s="1647"/>
      <c r="K33" s="1652"/>
      <c r="L33" s="1652"/>
      <c r="M33" s="1781">
        <v>78</v>
      </c>
      <c r="N33" s="1647"/>
      <c r="O33" s="1652"/>
      <c r="P33" s="1652"/>
      <c r="Q33" s="1781">
        <v>81.599999999999994</v>
      </c>
      <c r="S33" s="809"/>
    </row>
    <row r="34" spans="1:33" s="168" customFormat="1" ht="15">
      <c r="A34" s="167">
        <v>20</v>
      </c>
      <c r="B34" s="1136"/>
      <c r="C34" s="1652"/>
      <c r="D34" s="1652"/>
      <c r="E34" s="2016">
        <v>619.20000000000005</v>
      </c>
      <c r="F34" s="1647"/>
      <c r="G34" s="1652"/>
      <c r="H34" s="1652"/>
      <c r="I34" s="1652">
        <v>669.6</v>
      </c>
      <c r="J34" s="1647"/>
      <c r="K34" s="1652"/>
      <c r="L34" s="1652"/>
      <c r="M34" s="1781">
        <v>69.599999999999994</v>
      </c>
      <c r="N34" s="1647"/>
      <c r="O34" s="1652"/>
      <c r="P34" s="1652"/>
      <c r="Q34" s="1781">
        <v>90</v>
      </c>
      <c r="S34" s="809"/>
    </row>
    <row r="35" spans="1:33" s="168" customFormat="1" ht="15">
      <c r="A35" s="167">
        <v>21</v>
      </c>
      <c r="B35" s="1136"/>
      <c r="C35" s="1652"/>
      <c r="D35" s="1652"/>
      <c r="E35" s="2016">
        <v>620.4</v>
      </c>
      <c r="F35" s="1647"/>
      <c r="G35" s="1652"/>
      <c r="H35" s="1652"/>
      <c r="I35" s="1652">
        <v>642</v>
      </c>
      <c r="J35" s="1647"/>
      <c r="K35" s="1652"/>
      <c r="L35" s="1652"/>
      <c r="M35" s="1781">
        <v>61.2</v>
      </c>
      <c r="N35" s="1647"/>
      <c r="O35" s="1652"/>
      <c r="P35" s="1652"/>
      <c r="Q35" s="1781">
        <v>84</v>
      </c>
      <c r="S35" s="809"/>
    </row>
    <row r="36" spans="1:33" s="168" customFormat="1" ht="15">
      <c r="A36" s="167">
        <v>22</v>
      </c>
      <c r="B36" s="1136"/>
      <c r="C36" s="1652"/>
      <c r="D36" s="1652"/>
      <c r="E36" s="2016">
        <v>601.20000000000005</v>
      </c>
      <c r="F36" s="1647"/>
      <c r="G36" s="1652"/>
      <c r="H36" s="1652"/>
      <c r="I36" s="1652">
        <v>612</v>
      </c>
      <c r="J36" s="1647"/>
      <c r="K36" s="1652"/>
      <c r="L36" s="1652"/>
      <c r="M36" s="1781">
        <v>38.4</v>
      </c>
      <c r="N36" s="1647"/>
      <c r="O36" s="1652"/>
      <c r="P36" s="1652"/>
      <c r="Q36" s="1781">
        <v>73.2</v>
      </c>
      <c r="S36" s="809"/>
    </row>
    <row r="37" spans="1:33" s="168" customFormat="1" ht="15">
      <c r="A37" s="167">
        <v>23</v>
      </c>
      <c r="B37" s="1136"/>
      <c r="C37" s="1652"/>
      <c r="D37" s="1652"/>
      <c r="E37" s="2016">
        <v>548.4</v>
      </c>
      <c r="F37" s="1647"/>
      <c r="G37" s="1652"/>
      <c r="H37" s="1652"/>
      <c r="I37" s="1781">
        <v>556.79999999999995</v>
      </c>
      <c r="J37" s="1647"/>
      <c r="K37" s="1652"/>
      <c r="L37" s="1652"/>
      <c r="M37" s="1781">
        <v>10.8</v>
      </c>
      <c r="N37" s="1647"/>
      <c r="O37" s="1652"/>
      <c r="P37" s="1652"/>
      <c r="Q37" s="1781">
        <v>66</v>
      </c>
    </row>
    <row r="38" spans="1:33" s="168" customFormat="1" ht="15">
      <c r="A38" s="167">
        <v>24</v>
      </c>
      <c r="B38" s="1136"/>
      <c r="C38" s="1652"/>
      <c r="D38" s="1652"/>
      <c r="E38" s="2016">
        <v>487.2</v>
      </c>
      <c r="F38" s="1647"/>
      <c r="G38" s="1652"/>
      <c r="H38" s="1652"/>
      <c r="I38" s="1781">
        <v>525.6</v>
      </c>
      <c r="J38" s="1647"/>
      <c r="K38" s="1652"/>
      <c r="L38" s="1652"/>
      <c r="M38" s="1781">
        <v>7.2</v>
      </c>
      <c r="N38" s="1647"/>
      <c r="O38" s="1652"/>
      <c r="P38" s="1652"/>
      <c r="Q38" s="1781">
        <v>60</v>
      </c>
    </row>
    <row r="39" spans="1:33" s="168" customFormat="1" ht="15">
      <c r="A39" s="167" t="s">
        <v>19</v>
      </c>
      <c r="B39" s="1213"/>
      <c r="C39" s="1655"/>
      <c r="D39" s="1655"/>
      <c r="E39" s="1656">
        <f>SUM(I15:I38)</f>
        <v>14869.2</v>
      </c>
      <c r="F39" s="1655"/>
      <c r="G39" s="1655"/>
      <c r="H39" s="1655"/>
      <c r="I39" s="1656">
        <f>SUM(I15:I38)</f>
        <v>14869.2</v>
      </c>
      <c r="J39" s="1655"/>
      <c r="K39" s="1655"/>
      <c r="L39" s="1655"/>
      <c r="M39" s="1656">
        <f>SUM(M15:M38)</f>
        <v>1281.5999999999999</v>
      </c>
      <c r="N39" s="1655"/>
      <c r="O39" s="1655"/>
      <c r="P39" s="1655"/>
      <c r="Q39" s="1656">
        <f>SUM(Q15:Q38)</f>
        <v>1678.8</v>
      </c>
    </row>
    <row r="40" spans="1:33" s="157" customFormat="1" ht="12.75" customHeight="1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>
      <c r="A42" s="157" t="s">
        <v>651</v>
      </c>
      <c r="K42" s="157"/>
      <c r="L42" s="157"/>
      <c r="M42" s="157"/>
      <c r="N42" s="157"/>
      <c r="O42" s="157"/>
      <c r="P42" s="157"/>
      <c r="Q42" s="157"/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>
      <c r="A43" s="157" t="s">
        <v>23</v>
      </c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92D050"/>
  </sheetPr>
  <dimension ref="A1:AG44"/>
  <sheetViews>
    <sheetView zoomScale="85" zoomScaleNormal="85" workbookViewId="0">
      <selection activeCell="V22" sqref="V22"/>
    </sheetView>
  </sheetViews>
  <sheetFormatPr defaultRowHeight="12.75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>
      <c r="B1" s="2368" t="s">
        <v>484</v>
      </c>
      <c r="C1" s="2142"/>
      <c r="D1" s="2142"/>
      <c r="E1" s="2142"/>
      <c r="F1" s="2142"/>
      <c r="J1" s="801" t="s">
        <v>176</v>
      </c>
      <c r="N1" s="2363" t="s">
        <v>52</v>
      </c>
      <c r="O1" s="2363"/>
      <c r="P1" s="2363"/>
      <c r="Q1" s="2363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70" customFormat="1" ht="10.5" customHeight="1">
      <c r="B2" s="2364" t="s">
        <v>1</v>
      </c>
      <c r="C2" s="2128"/>
      <c r="D2" s="2128"/>
      <c r="E2" s="2128"/>
      <c r="F2" s="2128"/>
      <c r="I2" s="170" t="s">
        <v>28</v>
      </c>
      <c r="N2" s="2364" t="s">
        <v>2</v>
      </c>
      <c r="O2" s="2365"/>
      <c r="P2" s="2365"/>
      <c r="Q2" s="2365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70" customFormat="1" ht="13.5" customHeight="1">
      <c r="N3" s="170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70" customFormat="1" ht="15" customHeight="1">
      <c r="B4" s="2367" t="s">
        <v>4</v>
      </c>
      <c r="C4" s="2142"/>
      <c r="D4" s="172"/>
      <c r="E4" s="1024"/>
      <c r="F4" s="1024"/>
      <c r="G4" s="1024"/>
      <c r="H4" s="1024"/>
      <c r="I4" s="820" t="s">
        <v>5</v>
      </c>
      <c r="J4" s="171"/>
      <c r="K4" s="171"/>
      <c r="L4" s="171"/>
      <c r="N4" s="173" t="s">
        <v>53</v>
      </c>
      <c r="Q4" s="173" t="s">
        <v>171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70" customFormat="1" ht="9.75" customHeight="1">
      <c r="B5" s="2358" t="s">
        <v>7</v>
      </c>
      <c r="C5" s="2140"/>
      <c r="D5" s="171"/>
      <c r="E5" s="171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70" customFormat="1" ht="12" customHeight="1">
      <c r="A6" s="236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70" customFormat="1" ht="15.75">
      <c r="A7" s="2366" t="s">
        <v>618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70" customFormat="1" ht="9" customHeight="1">
      <c r="A8" s="1297" t="s">
        <v>393</v>
      </c>
      <c r="B8" s="1297" t="s">
        <v>394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70" customFormat="1">
      <c r="A9" s="2350" t="s">
        <v>9</v>
      </c>
      <c r="B9" s="2359" t="s">
        <v>10</v>
      </c>
      <c r="C9" s="2360"/>
      <c r="D9" s="2360"/>
      <c r="E9" s="2360"/>
      <c r="F9" s="2360"/>
      <c r="G9" s="2360"/>
      <c r="H9" s="2360"/>
      <c r="I9" s="2361"/>
      <c r="J9" s="2359" t="s">
        <v>11</v>
      </c>
      <c r="K9" s="2360"/>
      <c r="L9" s="2360"/>
      <c r="M9" s="2360"/>
      <c r="N9" s="2360"/>
      <c r="O9" s="2360"/>
      <c r="P9" s="2360"/>
      <c r="Q9" s="2361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70" customFormat="1">
      <c r="A10" s="2351"/>
      <c r="B10" s="2353" t="s">
        <v>342</v>
      </c>
      <c r="C10" s="2356"/>
      <c r="D10" s="2356"/>
      <c r="E10" s="2357"/>
      <c r="F10" s="2362" t="s">
        <v>343</v>
      </c>
      <c r="G10" s="2135"/>
      <c r="H10" s="2135"/>
      <c r="I10" s="2136"/>
      <c r="J10" s="2353" t="str">
        <f>B10</f>
        <v>ЯЧ.№ 206 - "ГОРОД-15"</v>
      </c>
      <c r="K10" s="2354"/>
      <c r="L10" s="2354"/>
      <c r="M10" s="2355"/>
      <c r="N10" s="2362" t="str">
        <f>F10</f>
        <v>ЯЧ.№103 - "ТУБДИСПАНСЕР"</v>
      </c>
      <c r="O10" s="2369"/>
      <c r="P10" s="2369"/>
      <c r="Q10" s="2370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70" customFormat="1">
      <c r="A11" s="2351"/>
      <c r="B11" s="2353" t="s">
        <v>14</v>
      </c>
      <c r="C11" s="2356"/>
      <c r="E11" s="175">
        <v>4800</v>
      </c>
      <c r="F11" s="2353" t="s">
        <v>14</v>
      </c>
      <c r="G11" s="2356"/>
      <c r="H11" s="174"/>
      <c r="I11" s="227">
        <v>2400</v>
      </c>
      <c r="J11" s="2353" t="s">
        <v>14</v>
      </c>
      <c r="K11" s="2356"/>
      <c r="L11" s="174"/>
      <c r="M11" s="175">
        <f>E11</f>
        <v>4800</v>
      </c>
      <c r="N11" s="2353" t="s">
        <v>14</v>
      </c>
      <c r="O11" s="2356"/>
      <c r="P11" s="174"/>
      <c r="Q11" s="175">
        <f>I11</f>
        <v>2400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77" customFormat="1" ht="35.25" customHeight="1">
      <c r="A12" s="2352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>
      <c r="A14" s="180">
        <v>0</v>
      </c>
      <c r="B14" s="1136"/>
      <c r="C14" s="1650"/>
      <c r="D14" s="1650"/>
      <c r="E14" s="1650"/>
      <c r="F14" s="1605"/>
      <c r="G14" s="1650"/>
      <c r="H14" s="1650"/>
      <c r="I14" s="1650"/>
      <c r="J14" s="1605"/>
      <c r="K14" s="1650"/>
      <c r="L14" s="1650"/>
      <c r="M14" s="1650"/>
      <c r="N14" s="1605"/>
      <c r="O14" s="1650"/>
      <c r="P14" s="1650"/>
      <c r="Q14" s="1650"/>
      <c r="S14" s="779"/>
      <c r="T14" s="779"/>
    </row>
    <row r="15" spans="1:33" s="1496" customFormat="1" ht="15">
      <c r="A15" s="1495">
        <v>1</v>
      </c>
      <c r="B15" s="1136"/>
      <c r="C15" s="1650"/>
      <c r="D15" s="1650"/>
      <c r="E15" s="1650">
        <v>117.9</v>
      </c>
      <c r="F15" s="1605"/>
      <c r="G15" s="1650"/>
      <c r="H15" s="1650"/>
      <c r="I15" s="1603">
        <v>259.47000000000003</v>
      </c>
      <c r="J15" s="1605"/>
      <c r="K15" s="1650"/>
      <c r="L15" s="1650"/>
      <c r="M15" s="1603">
        <v>42.21</v>
      </c>
      <c r="N15" s="1605"/>
      <c r="O15" s="1650"/>
      <c r="P15" s="1650"/>
      <c r="Q15" s="1603">
        <v>67.14</v>
      </c>
      <c r="S15" s="1497"/>
      <c r="T15" s="1497"/>
    </row>
    <row r="16" spans="1:33" s="177" customFormat="1" ht="15">
      <c r="A16" s="180">
        <v>2</v>
      </c>
      <c r="B16" s="1136"/>
      <c r="C16" s="1650"/>
      <c r="D16" s="1650"/>
      <c r="E16" s="1650">
        <v>120.69</v>
      </c>
      <c r="F16" s="1605"/>
      <c r="G16" s="1650"/>
      <c r="H16" s="1650"/>
      <c r="I16" s="1603">
        <v>257.21999999999997</v>
      </c>
      <c r="J16" s="1605"/>
      <c r="K16" s="1650"/>
      <c r="L16" s="1650"/>
      <c r="M16" s="1603">
        <v>48.69</v>
      </c>
      <c r="N16" s="1605"/>
      <c r="O16" s="1650"/>
      <c r="P16" s="1650"/>
      <c r="Q16" s="1603">
        <v>59.13000000000001</v>
      </c>
      <c r="S16" s="779"/>
      <c r="T16" s="779"/>
    </row>
    <row r="17" spans="1:20" s="177" customFormat="1" ht="15">
      <c r="A17" s="180">
        <v>3</v>
      </c>
      <c r="B17" s="1136"/>
      <c r="C17" s="1650"/>
      <c r="D17" s="1650"/>
      <c r="E17" s="1650">
        <v>104.03999999999999</v>
      </c>
      <c r="F17" s="1605"/>
      <c r="G17" s="1650"/>
      <c r="H17" s="1650"/>
      <c r="I17" s="1603">
        <v>211.76999999999998</v>
      </c>
      <c r="J17" s="1605"/>
      <c r="K17" s="1650"/>
      <c r="L17" s="1650"/>
      <c r="M17" s="1603">
        <v>45.36</v>
      </c>
      <c r="N17" s="1605"/>
      <c r="O17" s="1650"/>
      <c r="P17" s="1650"/>
      <c r="Q17" s="1603">
        <v>60.570000000000007</v>
      </c>
      <c r="S17" s="779"/>
      <c r="T17" s="779"/>
    </row>
    <row r="18" spans="1:20" s="177" customFormat="1" ht="15">
      <c r="A18" s="180">
        <v>4</v>
      </c>
      <c r="B18" s="1136"/>
      <c r="C18" s="1650"/>
      <c r="D18" s="1650"/>
      <c r="E18" s="1650">
        <v>88.83</v>
      </c>
      <c r="F18" s="1605"/>
      <c r="G18" s="1650"/>
      <c r="H18" s="1650"/>
      <c r="I18" s="1603">
        <v>193.95</v>
      </c>
      <c r="J18" s="1605"/>
      <c r="K18" s="1650"/>
      <c r="L18" s="1650"/>
      <c r="M18" s="1603">
        <v>36.72</v>
      </c>
      <c r="N18" s="1605"/>
      <c r="O18" s="1650"/>
      <c r="P18" s="1650"/>
      <c r="Q18" s="1603">
        <v>56.16</v>
      </c>
      <c r="S18" s="779"/>
      <c r="T18" s="779"/>
    </row>
    <row r="19" spans="1:20" s="177" customFormat="1" ht="15">
      <c r="A19" s="180">
        <v>5</v>
      </c>
      <c r="B19" s="1136"/>
      <c r="C19" s="1650"/>
      <c r="D19" s="1650"/>
      <c r="E19" s="1650">
        <v>84.960000000000008</v>
      </c>
      <c r="F19" s="1605"/>
      <c r="G19" s="1650"/>
      <c r="H19" s="1650"/>
      <c r="I19" s="1603">
        <v>205.74</v>
      </c>
      <c r="J19" s="1605"/>
      <c r="K19" s="1650"/>
      <c r="L19" s="1650"/>
      <c r="M19" s="1603">
        <v>36.629999999999995</v>
      </c>
      <c r="N19" s="1605"/>
      <c r="O19" s="1650"/>
      <c r="P19" s="1650"/>
      <c r="Q19" s="1603">
        <v>57.06</v>
      </c>
      <c r="S19" s="779"/>
      <c r="T19" s="779"/>
    </row>
    <row r="20" spans="1:20" s="177" customFormat="1" ht="15">
      <c r="A20" s="180">
        <v>6</v>
      </c>
      <c r="B20" s="1136"/>
      <c r="C20" s="1650"/>
      <c r="D20" s="1650"/>
      <c r="E20" s="1650">
        <v>93.6</v>
      </c>
      <c r="F20" s="1605"/>
      <c r="G20" s="1650"/>
      <c r="H20" s="1650"/>
      <c r="I20" s="1603">
        <v>238.85999999999996</v>
      </c>
      <c r="J20" s="1605"/>
      <c r="K20" s="1650"/>
      <c r="L20" s="1650"/>
      <c r="M20" s="1603">
        <v>39.510000000000005</v>
      </c>
      <c r="N20" s="1605"/>
      <c r="O20" s="1650"/>
      <c r="P20" s="1650"/>
      <c r="Q20" s="1603">
        <v>66.419999999999987</v>
      </c>
      <c r="S20" s="779"/>
      <c r="T20" s="779"/>
    </row>
    <row r="21" spans="1:20" s="177" customFormat="1" ht="15">
      <c r="A21" s="180">
        <v>7</v>
      </c>
      <c r="B21" s="1136"/>
      <c r="C21" s="1650"/>
      <c r="D21" s="1650"/>
      <c r="E21" s="1650">
        <v>134.01000000000002</v>
      </c>
      <c r="F21" s="1605"/>
      <c r="G21" s="1650"/>
      <c r="H21" s="1650"/>
      <c r="I21" s="1603">
        <v>272.52</v>
      </c>
      <c r="J21" s="1605"/>
      <c r="K21" s="1650"/>
      <c r="L21" s="1650"/>
      <c r="M21" s="1603">
        <v>60.480000000000004</v>
      </c>
      <c r="N21" s="1605"/>
      <c r="O21" s="1650"/>
      <c r="P21" s="1650"/>
      <c r="Q21" s="1603">
        <v>64.709999999999994</v>
      </c>
      <c r="S21" s="779"/>
      <c r="T21" s="779"/>
    </row>
    <row r="22" spans="1:20" s="177" customFormat="1" ht="15">
      <c r="A22" s="180">
        <v>8</v>
      </c>
      <c r="B22" s="1136"/>
      <c r="C22" s="1650"/>
      <c r="D22" s="1650"/>
      <c r="E22" s="1650">
        <v>191.7</v>
      </c>
      <c r="F22" s="1605"/>
      <c r="G22" s="1650"/>
      <c r="H22" s="1650"/>
      <c r="I22" s="1603">
        <v>325.89</v>
      </c>
      <c r="J22" s="1605"/>
      <c r="K22" s="1650"/>
      <c r="L22" s="1650"/>
      <c r="M22" s="1603">
        <v>96.93</v>
      </c>
      <c r="N22" s="1605"/>
      <c r="O22" s="1650"/>
      <c r="P22" s="1650"/>
      <c r="Q22" s="1603">
        <v>72.72</v>
      </c>
      <c r="S22" s="779"/>
      <c r="T22" s="779"/>
    </row>
    <row r="23" spans="1:20" s="177" customFormat="1" ht="15">
      <c r="A23" s="180">
        <v>9</v>
      </c>
      <c r="B23" s="1136"/>
      <c r="C23" s="1650"/>
      <c r="D23" s="1650"/>
      <c r="E23" s="1650">
        <v>224.27999999999997</v>
      </c>
      <c r="F23" s="1605"/>
      <c r="G23" s="1650"/>
      <c r="H23" s="1650"/>
      <c r="I23" s="1603">
        <v>377.19</v>
      </c>
      <c r="J23" s="1605"/>
      <c r="K23" s="1650"/>
      <c r="L23" s="1650"/>
      <c r="M23" s="1603">
        <v>136.88999999999999</v>
      </c>
      <c r="N23" s="1605"/>
      <c r="O23" s="1650"/>
      <c r="P23" s="1650"/>
      <c r="Q23" s="1603">
        <v>95.58</v>
      </c>
      <c r="S23" s="779"/>
      <c r="T23" s="779"/>
    </row>
    <row r="24" spans="1:20" s="177" customFormat="1" ht="15">
      <c r="A24" s="180">
        <v>10</v>
      </c>
      <c r="B24" s="1136"/>
      <c r="C24" s="1650"/>
      <c r="D24" s="1650"/>
      <c r="E24" s="1650">
        <v>259.2</v>
      </c>
      <c r="F24" s="1605"/>
      <c r="G24" s="1650"/>
      <c r="H24" s="1650"/>
      <c r="I24" s="1603">
        <v>381.78</v>
      </c>
      <c r="J24" s="1605"/>
      <c r="K24" s="1650"/>
      <c r="L24" s="1650"/>
      <c r="M24" s="1603">
        <v>143.1</v>
      </c>
      <c r="N24" s="1605"/>
      <c r="O24" s="1650"/>
      <c r="P24" s="1650"/>
      <c r="Q24" s="1603">
        <v>107.64</v>
      </c>
      <c r="S24" s="779"/>
      <c r="T24" s="779"/>
    </row>
    <row r="25" spans="1:20" s="177" customFormat="1" ht="15">
      <c r="A25" s="180">
        <v>11</v>
      </c>
      <c r="B25" s="1136"/>
      <c r="C25" s="1650"/>
      <c r="D25" s="1650"/>
      <c r="E25" s="1650">
        <v>314.45999999999998</v>
      </c>
      <c r="F25" s="1605"/>
      <c r="G25" s="1650"/>
      <c r="H25" s="1650"/>
      <c r="I25" s="1603">
        <v>383.22</v>
      </c>
      <c r="J25" s="1605"/>
      <c r="K25" s="1650"/>
      <c r="L25" s="1650"/>
      <c r="M25" s="1603">
        <v>180.9</v>
      </c>
      <c r="N25" s="1605"/>
      <c r="O25" s="1650"/>
      <c r="P25" s="1650"/>
      <c r="Q25" s="1603">
        <v>116.55</v>
      </c>
      <c r="S25" s="779"/>
      <c r="T25" s="779"/>
    </row>
    <row r="26" spans="1:20" s="177" customFormat="1" ht="15">
      <c r="A26" s="180">
        <v>12</v>
      </c>
      <c r="B26" s="1136"/>
      <c r="C26" s="1650"/>
      <c r="D26" s="1650"/>
      <c r="E26" s="1650">
        <v>301.40999999999997</v>
      </c>
      <c r="F26" s="1605"/>
      <c r="G26" s="1650"/>
      <c r="H26" s="1650"/>
      <c r="I26" s="1603">
        <v>391.95</v>
      </c>
      <c r="J26" s="1605"/>
      <c r="K26" s="1650"/>
      <c r="L26" s="1650"/>
      <c r="M26" s="1603">
        <v>162.99</v>
      </c>
      <c r="N26" s="1605"/>
      <c r="O26" s="1650"/>
      <c r="P26" s="1650"/>
      <c r="Q26" s="1603">
        <v>114.75</v>
      </c>
      <c r="S26" s="779"/>
      <c r="T26" s="779"/>
    </row>
    <row r="27" spans="1:20" s="177" customFormat="1" ht="15">
      <c r="A27" s="180">
        <v>13</v>
      </c>
      <c r="B27" s="1136"/>
      <c r="C27" s="1650"/>
      <c r="D27" s="1650"/>
      <c r="E27" s="1650">
        <v>251.73000000000002</v>
      </c>
      <c r="F27" s="1605"/>
      <c r="G27" s="1650"/>
      <c r="H27" s="1650"/>
      <c r="I27" s="1603">
        <v>365.94</v>
      </c>
      <c r="J27" s="1605"/>
      <c r="K27" s="1650"/>
      <c r="L27" s="1650"/>
      <c r="M27" s="1603">
        <v>167.39999999999998</v>
      </c>
      <c r="N27" s="1605"/>
      <c r="O27" s="1650"/>
      <c r="P27" s="1650"/>
      <c r="Q27" s="1603">
        <v>113.39999999999999</v>
      </c>
      <c r="S27" s="779"/>
      <c r="T27" s="779"/>
    </row>
    <row r="28" spans="1:20" s="177" customFormat="1" ht="15">
      <c r="A28" s="180">
        <v>14</v>
      </c>
      <c r="B28" s="1136"/>
      <c r="C28" s="1650"/>
      <c r="D28" s="1650"/>
      <c r="E28" s="1650">
        <v>288.54000000000002</v>
      </c>
      <c r="F28" s="1605"/>
      <c r="G28" s="1650"/>
      <c r="H28" s="1650"/>
      <c r="I28" s="1603">
        <v>388.35</v>
      </c>
      <c r="J28" s="1605"/>
      <c r="K28" s="1650"/>
      <c r="L28" s="1650"/>
      <c r="M28" s="1603">
        <v>186.57</v>
      </c>
      <c r="N28" s="1605"/>
      <c r="O28" s="1650"/>
      <c r="P28" s="1650"/>
      <c r="Q28" s="1603">
        <v>103.5</v>
      </c>
      <c r="S28" s="779"/>
      <c r="T28" s="779"/>
    </row>
    <row r="29" spans="1:20" s="177" customFormat="1" ht="15">
      <c r="A29" s="180">
        <v>15</v>
      </c>
      <c r="B29" s="1136"/>
      <c r="C29" s="1650"/>
      <c r="D29" s="1650"/>
      <c r="E29" s="1650">
        <v>262.98</v>
      </c>
      <c r="F29" s="1605"/>
      <c r="G29" s="1650"/>
      <c r="H29" s="1650"/>
      <c r="I29" s="1603">
        <v>391.5</v>
      </c>
      <c r="J29" s="1605"/>
      <c r="K29" s="1650"/>
      <c r="L29" s="1650"/>
      <c r="M29" s="1603">
        <v>175.58999999999997</v>
      </c>
      <c r="N29" s="1605"/>
      <c r="O29" s="1650"/>
      <c r="P29" s="1650"/>
      <c r="Q29" s="1603">
        <v>119.52</v>
      </c>
      <c r="S29" s="779"/>
      <c r="T29" s="779"/>
    </row>
    <row r="30" spans="1:20" s="177" customFormat="1" ht="15">
      <c r="A30" s="180">
        <v>16</v>
      </c>
      <c r="B30" s="1136"/>
      <c r="C30" s="1650"/>
      <c r="D30" s="1650"/>
      <c r="E30" s="1650">
        <v>258.57</v>
      </c>
      <c r="F30" s="1605"/>
      <c r="G30" s="1650"/>
      <c r="H30" s="1650"/>
      <c r="I30" s="1603">
        <v>368.01</v>
      </c>
      <c r="J30" s="1605"/>
      <c r="K30" s="1650"/>
      <c r="L30" s="1650"/>
      <c r="M30" s="1603">
        <v>174.24</v>
      </c>
      <c r="N30" s="1605"/>
      <c r="O30" s="1650"/>
      <c r="P30" s="1650"/>
      <c r="Q30" s="1603">
        <v>91.800000000000011</v>
      </c>
      <c r="S30" s="779"/>
      <c r="T30" s="779"/>
    </row>
    <row r="31" spans="1:20" s="181" customFormat="1" ht="15">
      <c r="A31" s="180">
        <v>17</v>
      </c>
      <c r="B31" s="1136"/>
      <c r="C31" s="1650"/>
      <c r="D31" s="1650"/>
      <c r="E31" s="1650">
        <v>228.15000000000003</v>
      </c>
      <c r="F31" s="1605"/>
      <c r="G31" s="1650"/>
      <c r="H31" s="1650"/>
      <c r="I31" s="1603">
        <v>356.85</v>
      </c>
      <c r="J31" s="1605"/>
      <c r="K31" s="1650"/>
      <c r="L31" s="1650"/>
      <c r="M31" s="1603">
        <v>119.88</v>
      </c>
      <c r="N31" s="1605"/>
      <c r="O31" s="1650"/>
      <c r="P31" s="1650"/>
      <c r="Q31" s="1603">
        <v>106.47</v>
      </c>
      <c r="R31" s="177"/>
      <c r="S31" s="779"/>
      <c r="T31" s="779"/>
    </row>
    <row r="32" spans="1:20" s="181" customFormat="1" ht="15">
      <c r="A32" s="180">
        <v>18</v>
      </c>
      <c r="B32" s="1136"/>
      <c r="C32" s="1650"/>
      <c r="D32" s="1650"/>
      <c r="E32" s="1650">
        <v>190.44</v>
      </c>
      <c r="F32" s="1605"/>
      <c r="G32" s="1650"/>
      <c r="H32" s="1650"/>
      <c r="I32" s="1603">
        <v>352.8</v>
      </c>
      <c r="J32" s="1605"/>
      <c r="K32" s="1650"/>
      <c r="L32" s="1650"/>
      <c r="M32" s="1603">
        <v>82.35</v>
      </c>
      <c r="N32" s="1605"/>
      <c r="O32" s="1650"/>
      <c r="P32" s="1650"/>
      <c r="Q32" s="1603">
        <v>87.48</v>
      </c>
      <c r="R32" s="177"/>
      <c r="S32" s="779"/>
      <c r="T32" s="779"/>
    </row>
    <row r="33" spans="1:33" s="181" customFormat="1" ht="15">
      <c r="A33" s="180">
        <v>19</v>
      </c>
      <c r="B33" s="1136"/>
      <c r="C33" s="1650"/>
      <c r="D33" s="1650"/>
      <c r="E33" s="1650">
        <v>180.36</v>
      </c>
      <c r="F33" s="1605"/>
      <c r="G33" s="1650"/>
      <c r="H33" s="1650"/>
      <c r="I33" s="1603">
        <v>354.69000000000005</v>
      </c>
      <c r="J33" s="1605"/>
      <c r="K33" s="1650"/>
      <c r="L33" s="1650"/>
      <c r="M33" s="1603">
        <v>73.260000000000005</v>
      </c>
      <c r="N33" s="1605"/>
      <c r="O33" s="1650"/>
      <c r="P33" s="1650"/>
      <c r="Q33" s="1603">
        <v>83.88</v>
      </c>
      <c r="R33" s="177"/>
      <c r="S33" s="779"/>
      <c r="T33" s="779"/>
    </row>
    <row r="34" spans="1:33" s="181" customFormat="1" ht="15">
      <c r="A34" s="180">
        <v>20</v>
      </c>
      <c r="B34" s="1136"/>
      <c r="C34" s="1650"/>
      <c r="D34" s="1650"/>
      <c r="E34" s="1650">
        <v>189.63</v>
      </c>
      <c r="F34" s="1605"/>
      <c r="G34" s="1650"/>
      <c r="H34" s="1650"/>
      <c r="I34" s="1603">
        <v>360.99</v>
      </c>
      <c r="J34" s="1605"/>
      <c r="K34" s="1650"/>
      <c r="L34" s="1650"/>
      <c r="M34" s="1603">
        <v>76.680000000000007</v>
      </c>
      <c r="N34" s="1605"/>
      <c r="O34" s="1650"/>
      <c r="P34" s="1650"/>
      <c r="Q34" s="1603">
        <v>72.36</v>
      </c>
      <c r="R34" s="177"/>
      <c r="S34" s="779"/>
      <c r="T34" s="779"/>
    </row>
    <row r="35" spans="1:33" s="181" customFormat="1" ht="15">
      <c r="A35" s="180">
        <v>21</v>
      </c>
      <c r="B35" s="1136"/>
      <c r="C35" s="1650"/>
      <c r="D35" s="1650"/>
      <c r="E35" s="1650">
        <v>188.55</v>
      </c>
      <c r="F35" s="1605"/>
      <c r="G35" s="1650"/>
      <c r="H35" s="1650"/>
      <c r="I35" s="1603">
        <v>336.06</v>
      </c>
      <c r="J35" s="1605"/>
      <c r="K35" s="1650"/>
      <c r="L35" s="1650"/>
      <c r="M35" s="1603">
        <v>73.44</v>
      </c>
      <c r="N35" s="1605"/>
      <c r="O35" s="1650"/>
      <c r="P35" s="1650"/>
      <c r="Q35" s="1603">
        <v>73.259999999999991</v>
      </c>
      <c r="R35" s="177"/>
      <c r="S35" s="779"/>
      <c r="T35" s="779"/>
    </row>
    <row r="36" spans="1:33" s="181" customFormat="1" ht="15">
      <c r="A36" s="180">
        <v>22</v>
      </c>
      <c r="B36" s="1136"/>
      <c r="C36" s="1650"/>
      <c r="D36" s="1650"/>
      <c r="E36" s="1650">
        <v>164.88</v>
      </c>
      <c r="F36" s="1605"/>
      <c r="G36" s="1650"/>
      <c r="H36" s="1650"/>
      <c r="I36" s="1603">
        <v>326.33999999999997</v>
      </c>
      <c r="J36" s="1605"/>
      <c r="K36" s="1650"/>
      <c r="L36" s="1650"/>
      <c r="M36" s="1603">
        <v>58.86</v>
      </c>
      <c r="N36" s="1605"/>
      <c r="O36" s="1650"/>
      <c r="P36" s="1650"/>
      <c r="Q36" s="1603">
        <v>68.67</v>
      </c>
      <c r="R36" s="177"/>
      <c r="S36" s="779"/>
      <c r="T36" s="779"/>
    </row>
    <row r="37" spans="1:33" s="181" customFormat="1" ht="15">
      <c r="A37" s="180">
        <v>23</v>
      </c>
      <c r="B37" s="1136"/>
      <c r="C37" s="1650"/>
      <c r="D37" s="1650"/>
      <c r="E37" s="1603">
        <v>166.59</v>
      </c>
      <c r="F37" s="1605"/>
      <c r="G37" s="1650"/>
      <c r="H37" s="1650"/>
      <c r="I37" s="1603">
        <v>322.92</v>
      </c>
      <c r="J37" s="1605"/>
      <c r="K37" s="1650"/>
      <c r="L37" s="1650"/>
      <c r="M37" s="1603">
        <v>55.26</v>
      </c>
      <c r="N37" s="1605"/>
      <c r="O37" s="1650"/>
      <c r="P37" s="1650"/>
      <c r="Q37" s="1603">
        <v>65.34</v>
      </c>
      <c r="R37" s="177"/>
      <c r="S37" s="779"/>
      <c r="T37" s="779"/>
    </row>
    <row r="38" spans="1:33" s="181" customFormat="1" ht="15">
      <c r="A38" s="180">
        <v>24</v>
      </c>
      <c r="B38" s="1136"/>
      <c r="C38" s="1650"/>
      <c r="D38" s="1650"/>
      <c r="E38" s="1603">
        <v>137.82</v>
      </c>
      <c r="F38" s="1605"/>
      <c r="G38" s="1650"/>
      <c r="H38" s="1650"/>
      <c r="I38" s="1603">
        <v>262.83000000000004</v>
      </c>
      <c r="J38" s="1605"/>
      <c r="K38" s="1650"/>
      <c r="L38" s="1650"/>
      <c r="M38" s="1603">
        <v>41.32</v>
      </c>
      <c r="N38" s="1605"/>
      <c r="O38" s="1650"/>
      <c r="P38" s="1650"/>
      <c r="Q38" s="1603">
        <v>56.330000000000005</v>
      </c>
      <c r="R38" s="177"/>
      <c r="S38" s="779"/>
      <c r="T38" s="779"/>
    </row>
    <row r="39" spans="1:33" s="181" customFormat="1" ht="15">
      <c r="A39" s="180" t="s">
        <v>19</v>
      </c>
      <c r="B39" s="1213"/>
      <c r="C39" s="1651"/>
      <c r="D39" s="1651"/>
      <c r="E39" s="1654">
        <f>SUM(E15:E38)</f>
        <v>4543.3200000000006</v>
      </c>
      <c r="F39" s="1653"/>
      <c r="G39" s="1653"/>
      <c r="H39" s="1653"/>
      <c r="I39" s="1654">
        <f>SUM(I15:I38)</f>
        <v>7686.8400000000011</v>
      </c>
      <c r="J39" s="1653"/>
      <c r="K39" s="1653"/>
      <c r="L39" s="1653"/>
      <c r="M39" s="1654">
        <f>SUM(M15:M38)</f>
        <v>2315.2600000000002</v>
      </c>
      <c r="N39" s="1653"/>
      <c r="O39" s="1653"/>
      <c r="P39" s="1653"/>
      <c r="Q39" s="1654">
        <f>SUM(Q15:Q38)</f>
        <v>1980.4399999999998</v>
      </c>
    </row>
    <row r="40" spans="1:33" s="170" customFormat="1" ht="12.75" customHeight="1">
      <c r="A40" s="170" t="s">
        <v>20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 s="170" customFormat="1" ht="12.75" customHeight="1">
      <c r="A41" s="170" t="s">
        <v>21</v>
      </c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>
      <c r="A42" s="170" t="s">
        <v>651</v>
      </c>
      <c r="K42" s="170"/>
      <c r="L42" s="170"/>
      <c r="M42" s="170"/>
      <c r="N42" s="170"/>
      <c r="O42" s="170"/>
      <c r="P42" s="170"/>
      <c r="Q42" s="170"/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>
      <c r="A43" s="170" t="s">
        <v>23</v>
      </c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  <row r="44" spans="1:33"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92D050"/>
  </sheetPr>
  <dimension ref="A1:AG44"/>
  <sheetViews>
    <sheetView zoomScale="85" zoomScaleNormal="85" workbookViewId="0">
      <selection activeCell="V33" sqref="V33"/>
    </sheetView>
  </sheetViews>
  <sheetFormatPr defaultRowHeight="12.75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>
      <c r="B1" s="2389" t="s">
        <v>484</v>
      </c>
      <c r="C1" s="2142"/>
      <c r="D1" s="2142"/>
      <c r="E1" s="2142"/>
      <c r="F1" s="2142"/>
      <c r="J1" s="801" t="s">
        <v>176</v>
      </c>
      <c r="N1" s="2385" t="s">
        <v>54</v>
      </c>
      <c r="O1" s="2385"/>
      <c r="P1" s="2385"/>
      <c r="Q1" s="2385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83" customFormat="1" ht="10.5" customHeight="1">
      <c r="B2" s="2376" t="s">
        <v>1</v>
      </c>
      <c r="C2" s="2128"/>
      <c r="D2" s="2128"/>
      <c r="E2" s="2128"/>
      <c r="F2" s="2128"/>
      <c r="I2" s="183" t="s">
        <v>36</v>
      </c>
      <c r="N2" s="2376" t="s">
        <v>2</v>
      </c>
      <c r="O2" s="2386"/>
      <c r="P2" s="2386"/>
      <c r="Q2" s="2386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83" customFormat="1" ht="13.5" customHeight="1">
      <c r="N3" s="183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83" customFormat="1" ht="15" customHeight="1">
      <c r="B4" s="2388" t="s">
        <v>4</v>
      </c>
      <c r="C4" s="2142"/>
      <c r="D4" s="185"/>
      <c r="E4" s="1022"/>
      <c r="F4" s="1022"/>
      <c r="G4" s="1022"/>
      <c r="H4" s="1022"/>
      <c r="I4" s="889" t="s">
        <v>5</v>
      </c>
      <c r="J4" s="184"/>
      <c r="K4" s="184"/>
      <c r="L4" s="184"/>
      <c r="O4" s="186" t="s">
        <v>55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83" customFormat="1" ht="9.75" customHeight="1">
      <c r="B5" s="2387" t="s">
        <v>7</v>
      </c>
      <c r="C5" s="2140"/>
      <c r="D5" s="184"/>
      <c r="E5" s="184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83" customFormat="1" ht="12" customHeight="1">
      <c r="A6" s="237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83" customFormat="1" ht="15.75">
      <c r="A7" s="237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83" customFormat="1" ht="9" customHeight="1">
      <c r="A8" s="1297" t="s">
        <v>395</v>
      </c>
      <c r="B8" s="1297" t="s">
        <v>396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83" customFormat="1">
      <c r="A9" s="2373" t="s">
        <v>9</v>
      </c>
      <c r="B9" s="2379" t="s">
        <v>10</v>
      </c>
      <c r="C9" s="2380"/>
      <c r="D9" s="2380"/>
      <c r="E9" s="2380"/>
      <c r="F9" s="2380"/>
      <c r="G9" s="2380"/>
      <c r="H9" s="2380"/>
      <c r="I9" s="2381"/>
      <c r="J9" s="2379" t="s">
        <v>11</v>
      </c>
      <c r="K9" s="2380"/>
      <c r="L9" s="2380"/>
      <c r="M9" s="2380"/>
      <c r="N9" s="2380"/>
      <c r="O9" s="2380"/>
      <c r="P9" s="2380"/>
      <c r="Q9" s="2381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83" customFormat="1">
      <c r="A10" s="2374"/>
      <c r="B10" s="2371" t="s">
        <v>344</v>
      </c>
      <c r="C10" s="2372"/>
      <c r="D10" s="2372"/>
      <c r="E10" s="2384"/>
      <c r="F10" s="2371" t="s">
        <v>345</v>
      </c>
      <c r="G10" s="2135"/>
      <c r="H10" s="2135"/>
      <c r="I10" s="2136"/>
      <c r="J10" s="2371" t="str">
        <f>B10</f>
        <v>ЯЧ.№206 - "ГОРОД-10"</v>
      </c>
      <c r="K10" s="2382"/>
      <c r="L10" s="2382"/>
      <c r="M10" s="2383"/>
      <c r="N10" s="2371" t="str">
        <f>F10</f>
        <v>ЯЧ.№404- "ГОРОД-14"</v>
      </c>
      <c r="O10" s="2382"/>
      <c r="P10" s="2382"/>
      <c r="Q10" s="2383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83" customFormat="1">
      <c r="A11" s="2374"/>
      <c r="B11" s="2371" t="s">
        <v>14</v>
      </c>
      <c r="C11" s="2372"/>
      <c r="E11" s="188">
        <v>6000</v>
      </c>
      <c r="F11" s="2371" t="s">
        <v>14</v>
      </c>
      <c r="G11" s="2372"/>
      <c r="H11" s="187"/>
      <c r="I11" s="188">
        <v>3000</v>
      </c>
      <c r="J11" s="2371" t="s">
        <v>14</v>
      </c>
      <c r="K11" s="2372"/>
      <c r="L11" s="187"/>
      <c r="M11" s="188">
        <f>E11</f>
        <v>6000</v>
      </c>
      <c r="N11" s="2371" t="s">
        <v>14</v>
      </c>
      <c r="O11" s="2372"/>
      <c r="P11" s="187"/>
      <c r="Q11" s="188">
        <f>I11</f>
        <v>3000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90" customFormat="1" ht="35.25" customHeight="1">
      <c r="A12" s="2375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>
      <c r="A14" s="193">
        <v>0</v>
      </c>
      <c r="B14" s="1136"/>
      <c r="C14" s="1652"/>
      <c r="D14" s="1652"/>
      <c r="E14" s="1652"/>
      <c r="F14" s="1647"/>
      <c r="G14" s="1652"/>
      <c r="H14" s="1652"/>
      <c r="I14" s="1652"/>
      <c r="J14" s="1647"/>
      <c r="K14" s="1652"/>
      <c r="L14" s="1652"/>
      <c r="M14" s="1652"/>
      <c r="N14" s="1647"/>
      <c r="O14" s="1652"/>
      <c r="P14" s="1652"/>
      <c r="Q14" s="1652"/>
    </row>
    <row r="15" spans="1:33" s="1494" customFormat="1" ht="15">
      <c r="A15" s="1493">
        <v>1</v>
      </c>
      <c r="B15" s="1136"/>
      <c r="C15" s="1652"/>
      <c r="D15" s="1652"/>
      <c r="E15" s="1652">
        <v>294.60000000000002</v>
      </c>
      <c r="F15" s="1647"/>
      <c r="G15" s="1652"/>
      <c r="H15" s="1652"/>
      <c r="I15" s="1603">
        <v>504.30000000000007</v>
      </c>
      <c r="J15" s="1647"/>
      <c r="K15" s="1652"/>
      <c r="L15" s="1652"/>
      <c r="M15" s="1603">
        <v>4.5</v>
      </c>
      <c r="N15" s="1647"/>
      <c r="O15" s="1652"/>
      <c r="P15" s="1652"/>
      <c r="Q15" s="1603">
        <v>22.5</v>
      </c>
    </row>
    <row r="16" spans="1:33" s="190" customFormat="1" ht="15">
      <c r="A16" s="193">
        <v>2</v>
      </c>
      <c r="B16" s="1136"/>
      <c r="C16" s="1652"/>
      <c r="D16" s="1652"/>
      <c r="E16" s="1652">
        <v>286.79999999999995</v>
      </c>
      <c r="F16" s="1647"/>
      <c r="G16" s="1652"/>
      <c r="H16" s="1652"/>
      <c r="I16" s="1603">
        <v>482.4</v>
      </c>
      <c r="J16" s="1647"/>
      <c r="K16" s="1652"/>
      <c r="L16" s="1652"/>
      <c r="M16" s="1603">
        <v>0.6</v>
      </c>
      <c r="N16" s="1647"/>
      <c r="O16" s="1652"/>
      <c r="P16" s="1652"/>
      <c r="Q16" s="1603">
        <v>14.4</v>
      </c>
    </row>
    <row r="17" spans="1:17" s="190" customFormat="1" ht="15">
      <c r="A17" s="193">
        <v>3</v>
      </c>
      <c r="B17" s="1136"/>
      <c r="C17" s="1652"/>
      <c r="D17" s="1652"/>
      <c r="E17" s="1652">
        <v>278.39999999999998</v>
      </c>
      <c r="F17" s="1647"/>
      <c r="G17" s="1652"/>
      <c r="H17" s="1652"/>
      <c r="I17" s="1603">
        <v>450.6</v>
      </c>
      <c r="J17" s="1647"/>
      <c r="K17" s="1652"/>
      <c r="L17" s="1652"/>
      <c r="M17" s="1603">
        <v>0</v>
      </c>
      <c r="N17" s="1647"/>
      <c r="O17" s="1652"/>
      <c r="P17" s="1652"/>
      <c r="Q17" s="1603">
        <v>4.5</v>
      </c>
    </row>
    <row r="18" spans="1:17" s="190" customFormat="1" ht="15">
      <c r="A18" s="193">
        <v>4</v>
      </c>
      <c r="B18" s="1136"/>
      <c r="C18" s="1652"/>
      <c r="D18" s="1652"/>
      <c r="E18" s="1652">
        <v>266.39999999999998</v>
      </c>
      <c r="F18" s="1647"/>
      <c r="G18" s="1652"/>
      <c r="H18" s="1652"/>
      <c r="I18" s="1603">
        <v>496.20000000000005</v>
      </c>
      <c r="J18" s="1647"/>
      <c r="K18" s="1652"/>
      <c r="L18" s="1652"/>
      <c r="M18" s="1603">
        <v>0</v>
      </c>
      <c r="N18" s="1647"/>
      <c r="O18" s="1652"/>
      <c r="P18" s="1652"/>
      <c r="Q18" s="1603">
        <v>1.2</v>
      </c>
    </row>
    <row r="19" spans="1:17" s="190" customFormat="1" ht="15">
      <c r="A19" s="193">
        <v>5</v>
      </c>
      <c r="B19" s="1136"/>
      <c r="C19" s="1652"/>
      <c r="D19" s="1652"/>
      <c r="E19" s="1652">
        <v>267.60000000000002</v>
      </c>
      <c r="F19" s="1647"/>
      <c r="G19" s="1652"/>
      <c r="H19" s="1652"/>
      <c r="I19" s="1603">
        <v>561.9</v>
      </c>
      <c r="J19" s="1647"/>
      <c r="K19" s="1652"/>
      <c r="L19" s="1652"/>
      <c r="M19" s="1603">
        <v>0.6</v>
      </c>
      <c r="N19" s="1647"/>
      <c r="O19" s="1652"/>
      <c r="P19" s="1652"/>
      <c r="Q19" s="1603">
        <v>5.4</v>
      </c>
    </row>
    <row r="20" spans="1:17" s="190" customFormat="1" ht="15">
      <c r="A20" s="193">
        <v>6</v>
      </c>
      <c r="B20" s="1136"/>
      <c r="C20" s="1652"/>
      <c r="D20" s="1652"/>
      <c r="E20" s="1652">
        <v>303.60000000000002</v>
      </c>
      <c r="F20" s="1647"/>
      <c r="G20" s="1652"/>
      <c r="H20" s="1652"/>
      <c r="I20" s="1603">
        <v>558.59999999999991</v>
      </c>
      <c r="J20" s="1647"/>
      <c r="K20" s="1652"/>
      <c r="L20" s="1652"/>
      <c r="M20" s="1603">
        <v>0.6</v>
      </c>
      <c r="N20" s="1647"/>
      <c r="O20" s="1652"/>
      <c r="P20" s="1652"/>
      <c r="Q20" s="1603">
        <v>11.1</v>
      </c>
    </row>
    <row r="21" spans="1:17" s="190" customFormat="1" ht="15">
      <c r="A21" s="193">
        <v>7</v>
      </c>
      <c r="B21" s="1136"/>
      <c r="C21" s="1652"/>
      <c r="D21" s="1652"/>
      <c r="E21" s="1652">
        <v>368.70000000000005</v>
      </c>
      <c r="F21" s="1647"/>
      <c r="G21" s="1652"/>
      <c r="H21" s="1652"/>
      <c r="I21" s="1603">
        <v>688.5</v>
      </c>
      <c r="J21" s="1647"/>
      <c r="K21" s="1652"/>
      <c r="L21" s="1652"/>
      <c r="M21" s="1603">
        <v>1.8</v>
      </c>
      <c r="N21" s="1647"/>
      <c r="O21" s="1652"/>
      <c r="P21" s="1652"/>
      <c r="Q21" s="1603">
        <v>12.3</v>
      </c>
    </row>
    <row r="22" spans="1:17" s="190" customFormat="1" ht="15">
      <c r="A22" s="193">
        <v>8</v>
      </c>
      <c r="B22" s="1136"/>
      <c r="C22" s="1652"/>
      <c r="D22" s="1652"/>
      <c r="E22" s="1652">
        <v>489.29999999999995</v>
      </c>
      <c r="F22" s="1647"/>
      <c r="G22" s="1652"/>
      <c r="H22" s="1652"/>
      <c r="I22" s="1603">
        <v>864</v>
      </c>
      <c r="J22" s="1647"/>
      <c r="K22" s="1652"/>
      <c r="L22" s="1652"/>
      <c r="M22" s="1603">
        <v>30.3</v>
      </c>
      <c r="N22" s="1647"/>
      <c r="O22" s="1652"/>
      <c r="P22" s="1652"/>
      <c r="Q22" s="1603">
        <v>28.2</v>
      </c>
    </row>
    <row r="23" spans="1:17" s="190" customFormat="1" ht="15">
      <c r="A23" s="193">
        <v>9</v>
      </c>
      <c r="B23" s="1136"/>
      <c r="C23" s="1652"/>
      <c r="D23" s="1652"/>
      <c r="E23" s="1652">
        <v>501.6</v>
      </c>
      <c r="F23" s="1647"/>
      <c r="G23" s="1652"/>
      <c r="H23" s="1652"/>
      <c r="I23" s="1603">
        <v>1029.5999999999999</v>
      </c>
      <c r="J23" s="1647"/>
      <c r="K23" s="1652"/>
      <c r="L23" s="1652"/>
      <c r="M23" s="1603">
        <v>52.5</v>
      </c>
      <c r="N23" s="1647"/>
      <c r="O23" s="1652"/>
      <c r="P23" s="1652"/>
      <c r="Q23" s="1603">
        <v>45</v>
      </c>
    </row>
    <row r="24" spans="1:17" s="190" customFormat="1" ht="15">
      <c r="A24" s="193">
        <v>10</v>
      </c>
      <c r="B24" s="1136"/>
      <c r="C24" s="1652"/>
      <c r="D24" s="1652"/>
      <c r="E24" s="1652">
        <v>543.9</v>
      </c>
      <c r="F24" s="1647"/>
      <c r="G24" s="1652"/>
      <c r="H24" s="1652"/>
      <c r="I24" s="1603">
        <v>1074</v>
      </c>
      <c r="J24" s="1647"/>
      <c r="K24" s="1652"/>
      <c r="L24" s="1652"/>
      <c r="M24" s="1603">
        <v>76.8</v>
      </c>
      <c r="N24" s="1647"/>
      <c r="O24" s="1652"/>
      <c r="P24" s="1652"/>
      <c r="Q24" s="1603">
        <v>78.599999999999994</v>
      </c>
    </row>
    <row r="25" spans="1:17" s="190" customFormat="1" ht="15">
      <c r="A25" s="193">
        <v>11</v>
      </c>
      <c r="B25" s="1136"/>
      <c r="C25" s="1652"/>
      <c r="D25" s="1652"/>
      <c r="E25" s="1652">
        <v>507.29999999999995</v>
      </c>
      <c r="F25" s="1647"/>
      <c r="G25" s="1652"/>
      <c r="H25" s="1652"/>
      <c r="I25" s="1603">
        <v>1020.5999999999999</v>
      </c>
      <c r="J25" s="1647"/>
      <c r="K25" s="1652"/>
      <c r="L25" s="1652"/>
      <c r="M25" s="1603">
        <v>75.900000000000006</v>
      </c>
      <c r="N25" s="1647"/>
      <c r="O25" s="1652"/>
      <c r="P25" s="1652"/>
      <c r="Q25" s="1603">
        <v>93</v>
      </c>
    </row>
    <row r="26" spans="1:17" s="190" customFormat="1" ht="15">
      <c r="A26" s="193">
        <v>12</v>
      </c>
      <c r="B26" s="1136"/>
      <c r="C26" s="1652"/>
      <c r="D26" s="1652"/>
      <c r="E26" s="1652">
        <v>516.29999999999995</v>
      </c>
      <c r="F26" s="1647"/>
      <c r="G26" s="1652"/>
      <c r="H26" s="1652"/>
      <c r="I26" s="1603">
        <v>1033.8</v>
      </c>
      <c r="J26" s="1647"/>
      <c r="K26" s="1652"/>
      <c r="L26" s="1652"/>
      <c r="M26" s="1603">
        <v>83.1</v>
      </c>
      <c r="N26" s="1647"/>
      <c r="O26" s="1652"/>
      <c r="P26" s="1652"/>
      <c r="Q26" s="1603">
        <v>85.199999999999989</v>
      </c>
    </row>
    <row r="27" spans="1:17" s="190" customFormat="1" ht="15">
      <c r="A27" s="193">
        <v>13</v>
      </c>
      <c r="B27" s="1136"/>
      <c r="C27" s="1652"/>
      <c r="D27" s="1652"/>
      <c r="E27" s="1652">
        <v>498.6</v>
      </c>
      <c r="F27" s="1647"/>
      <c r="G27" s="1652"/>
      <c r="H27" s="1652"/>
      <c r="I27" s="1603">
        <v>999.3</v>
      </c>
      <c r="J27" s="1647"/>
      <c r="K27" s="1652"/>
      <c r="L27" s="1652"/>
      <c r="M27" s="1603">
        <v>81.3</v>
      </c>
      <c r="N27" s="1647"/>
      <c r="O27" s="1652"/>
      <c r="P27" s="1652"/>
      <c r="Q27" s="1603">
        <v>92.4</v>
      </c>
    </row>
    <row r="28" spans="1:17" s="190" customFormat="1" ht="15">
      <c r="A28" s="193">
        <v>14</v>
      </c>
      <c r="B28" s="1136"/>
      <c r="C28" s="1652"/>
      <c r="D28" s="1652"/>
      <c r="E28" s="1652">
        <v>490.5</v>
      </c>
      <c r="F28" s="1647"/>
      <c r="G28" s="1652"/>
      <c r="H28" s="1652"/>
      <c r="I28" s="1603">
        <v>947.7</v>
      </c>
      <c r="J28" s="1647"/>
      <c r="K28" s="1652"/>
      <c r="L28" s="1652"/>
      <c r="M28" s="1603">
        <v>77.7</v>
      </c>
      <c r="N28" s="1647"/>
      <c r="O28" s="1652"/>
      <c r="P28" s="1652"/>
      <c r="Q28" s="1603">
        <v>93.300000000000011</v>
      </c>
    </row>
    <row r="29" spans="1:17" s="190" customFormat="1" ht="15">
      <c r="A29" s="193">
        <v>15</v>
      </c>
      <c r="B29" s="1136"/>
      <c r="C29" s="1652"/>
      <c r="D29" s="1652"/>
      <c r="E29" s="1652">
        <v>495.3</v>
      </c>
      <c r="F29" s="1647"/>
      <c r="G29" s="1652"/>
      <c r="H29" s="1652"/>
      <c r="I29" s="1603">
        <v>874.5</v>
      </c>
      <c r="J29" s="1647"/>
      <c r="K29" s="1652"/>
      <c r="L29" s="1652"/>
      <c r="M29" s="1603">
        <v>80.699999999999989</v>
      </c>
      <c r="N29" s="1647"/>
      <c r="O29" s="1652"/>
      <c r="P29" s="1652"/>
      <c r="Q29" s="1603">
        <v>88.2</v>
      </c>
    </row>
    <row r="30" spans="1:17" s="190" customFormat="1" ht="15">
      <c r="A30" s="193">
        <v>16</v>
      </c>
      <c r="B30" s="1136"/>
      <c r="C30" s="1652"/>
      <c r="D30" s="1652"/>
      <c r="E30" s="1652">
        <v>491.4</v>
      </c>
      <c r="F30" s="1647"/>
      <c r="G30" s="1652"/>
      <c r="H30" s="1652"/>
      <c r="I30" s="1603">
        <v>810.3</v>
      </c>
      <c r="J30" s="1647"/>
      <c r="K30" s="1652"/>
      <c r="L30" s="1652"/>
      <c r="M30" s="1603">
        <v>78</v>
      </c>
      <c r="N30" s="1647"/>
      <c r="O30" s="1652"/>
      <c r="P30" s="1652"/>
      <c r="Q30" s="1603">
        <v>82.5</v>
      </c>
    </row>
    <row r="31" spans="1:17" s="194" customFormat="1" ht="15">
      <c r="A31" s="193">
        <v>17</v>
      </c>
      <c r="B31" s="1136"/>
      <c r="C31" s="1652"/>
      <c r="D31" s="1652"/>
      <c r="E31" s="1652">
        <v>432</v>
      </c>
      <c r="F31" s="1647"/>
      <c r="G31" s="1652"/>
      <c r="H31" s="1652"/>
      <c r="I31" s="1603">
        <v>753.9</v>
      </c>
      <c r="J31" s="1647"/>
      <c r="K31" s="1652"/>
      <c r="L31" s="1652"/>
      <c r="M31" s="1603">
        <v>66.3</v>
      </c>
      <c r="N31" s="1647"/>
      <c r="O31" s="1652"/>
      <c r="P31" s="1652"/>
      <c r="Q31" s="1603">
        <v>32.1</v>
      </c>
    </row>
    <row r="32" spans="1:17" s="194" customFormat="1" ht="15">
      <c r="A32" s="193">
        <v>18</v>
      </c>
      <c r="B32" s="1136"/>
      <c r="C32" s="1652"/>
      <c r="D32" s="1652"/>
      <c r="E32" s="1652">
        <v>406.20000000000005</v>
      </c>
      <c r="F32" s="1647"/>
      <c r="G32" s="1652"/>
      <c r="H32" s="1652"/>
      <c r="I32" s="1603">
        <v>719.7</v>
      </c>
      <c r="J32" s="1647"/>
      <c r="K32" s="1652"/>
      <c r="L32" s="1652"/>
      <c r="M32" s="1603">
        <v>24</v>
      </c>
      <c r="N32" s="1647"/>
      <c r="O32" s="1652"/>
      <c r="P32" s="1652"/>
      <c r="Q32" s="1603">
        <v>0</v>
      </c>
    </row>
    <row r="33" spans="1:33" s="194" customFormat="1" ht="15">
      <c r="A33" s="193">
        <v>19</v>
      </c>
      <c r="B33" s="1136"/>
      <c r="C33" s="1652"/>
      <c r="D33" s="1652"/>
      <c r="E33" s="1652">
        <v>383.70000000000005</v>
      </c>
      <c r="F33" s="1647"/>
      <c r="G33" s="1652"/>
      <c r="H33" s="1652"/>
      <c r="I33" s="1603">
        <v>669</v>
      </c>
      <c r="J33" s="1647"/>
      <c r="K33" s="1652"/>
      <c r="L33" s="1652"/>
      <c r="M33" s="1603">
        <v>4.8000000000000007</v>
      </c>
      <c r="N33" s="1647"/>
      <c r="O33" s="1652"/>
      <c r="P33" s="1652"/>
      <c r="Q33" s="1603">
        <v>6.3</v>
      </c>
    </row>
    <row r="34" spans="1:33" s="194" customFormat="1" ht="15">
      <c r="A34" s="193">
        <v>20</v>
      </c>
      <c r="B34" s="1136"/>
      <c r="C34" s="1652"/>
      <c r="D34" s="1652"/>
      <c r="E34" s="1652">
        <v>362.7</v>
      </c>
      <c r="F34" s="1647"/>
      <c r="G34" s="1652"/>
      <c r="H34" s="1652"/>
      <c r="I34" s="1603">
        <v>633.90000000000009</v>
      </c>
      <c r="J34" s="1647"/>
      <c r="K34" s="1652"/>
      <c r="L34" s="1652"/>
      <c r="M34" s="1603">
        <v>1.8</v>
      </c>
      <c r="N34" s="1647"/>
      <c r="O34" s="1652"/>
      <c r="P34" s="1652"/>
      <c r="Q34" s="1603">
        <v>3.3</v>
      </c>
    </row>
    <row r="35" spans="1:33" s="194" customFormat="1" ht="15">
      <c r="A35" s="193">
        <v>21</v>
      </c>
      <c r="B35" s="1136"/>
      <c r="C35" s="1652"/>
      <c r="D35" s="1652"/>
      <c r="E35" s="1652">
        <v>351.9</v>
      </c>
      <c r="F35" s="1647"/>
      <c r="G35" s="1652"/>
      <c r="H35" s="1652"/>
      <c r="I35" s="1603">
        <v>603.29999999999995</v>
      </c>
      <c r="J35" s="1647"/>
      <c r="K35" s="1652"/>
      <c r="L35" s="1652"/>
      <c r="M35" s="1603">
        <v>3.9</v>
      </c>
      <c r="N35" s="1647"/>
      <c r="O35" s="1652"/>
      <c r="P35" s="1652"/>
      <c r="Q35" s="1603">
        <v>1.5</v>
      </c>
    </row>
    <row r="36" spans="1:33" s="194" customFormat="1" ht="15">
      <c r="A36" s="193">
        <v>22</v>
      </c>
      <c r="B36" s="1136"/>
      <c r="C36" s="1652"/>
      <c r="D36" s="1652"/>
      <c r="E36" s="1652">
        <v>330.29999999999995</v>
      </c>
      <c r="F36" s="1647"/>
      <c r="G36" s="1652"/>
      <c r="H36" s="1652"/>
      <c r="I36" s="1603">
        <v>583.5</v>
      </c>
      <c r="J36" s="1647"/>
      <c r="K36" s="1652"/>
      <c r="L36" s="1652"/>
      <c r="M36" s="1603">
        <v>0</v>
      </c>
      <c r="N36" s="1647"/>
      <c r="O36" s="1652"/>
      <c r="P36" s="1652"/>
      <c r="Q36" s="1603">
        <v>2.7</v>
      </c>
    </row>
    <row r="37" spans="1:33" s="194" customFormat="1" ht="15">
      <c r="A37" s="193">
        <v>23</v>
      </c>
      <c r="B37" s="1136"/>
      <c r="C37" s="1652"/>
      <c r="D37" s="1652"/>
      <c r="E37" s="1603">
        <v>336</v>
      </c>
      <c r="F37" s="1647"/>
      <c r="G37" s="1652"/>
      <c r="H37" s="1652"/>
      <c r="I37" s="1603">
        <v>538.20000000000005</v>
      </c>
      <c r="J37" s="1647"/>
      <c r="K37" s="1652"/>
      <c r="L37" s="1652"/>
      <c r="M37" s="1603">
        <v>0</v>
      </c>
      <c r="N37" s="1647"/>
      <c r="O37" s="1652"/>
      <c r="P37" s="1652"/>
      <c r="Q37" s="1603">
        <v>0.3</v>
      </c>
    </row>
    <row r="38" spans="1:33" s="194" customFormat="1" ht="15">
      <c r="A38" s="193">
        <v>24</v>
      </c>
      <c r="B38" s="1136"/>
      <c r="C38" s="1652"/>
      <c r="D38" s="1652"/>
      <c r="E38" s="1603">
        <v>318.5</v>
      </c>
      <c r="F38" s="1647"/>
      <c r="G38" s="1652"/>
      <c r="H38" s="1652"/>
      <c r="I38" s="1603">
        <v>527.70000000000005</v>
      </c>
      <c r="J38" s="1647"/>
      <c r="K38" s="1652"/>
      <c r="L38" s="1652"/>
      <c r="M38" s="1603">
        <v>0</v>
      </c>
      <c r="N38" s="1647"/>
      <c r="O38" s="1652"/>
      <c r="P38" s="1652"/>
      <c r="Q38" s="1603">
        <v>0</v>
      </c>
    </row>
    <row r="39" spans="1:33" s="194" customFormat="1" ht="15">
      <c r="A39" s="193" t="s">
        <v>19</v>
      </c>
      <c r="B39" s="1213"/>
      <c r="C39" s="1653"/>
      <c r="D39" s="1653"/>
      <c r="E39" s="1654">
        <f>SUM(E15:E38)</f>
        <v>9521.5999999999985</v>
      </c>
      <c r="F39" s="1653"/>
      <c r="G39" s="1653"/>
      <c r="H39" s="1653"/>
      <c r="I39" s="1654">
        <f>SUM(I15:I38)</f>
        <v>17425.5</v>
      </c>
      <c r="J39" s="1653"/>
      <c r="K39" s="1653"/>
      <c r="L39" s="1653"/>
      <c r="M39" s="1654">
        <f>SUM(M15:M38)</f>
        <v>745.19999999999982</v>
      </c>
      <c r="N39" s="1653"/>
      <c r="O39" s="1653"/>
      <c r="P39" s="1653"/>
      <c r="Q39" s="1654">
        <f>SUM(Q15:Q38)</f>
        <v>804.00000000000011</v>
      </c>
    </row>
    <row r="40" spans="1:33" s="183" customFormat="1" ht="12.75" customHeight="1">
      <c r="A40" s="183" t="s">
        <v>20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 s="183" customFormat="1" ht="12.75" customHeight="1">
      <c r="A41" s="183" t="s">
        <v>21</v>
      </c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>
      <c r="A42" s="183" t="s">
        <v>651</v>
      </c>
      <c r="K42" s="183"/>
      <c r="L42" s="183"/>
      <c r="M42" s="183"/>
      <c r="N42" s="183"/>
      <c r="O42" s="183"/>
      <c r="P42" s="183"/>
      <c r="Q42" s="183"/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A43" s="183" t="s">
        <v>23</v>
      </c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  <row r="44" spans="1:33"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rgb="FF92D050"/>
  </sheetPr>
  <dimension ref="A1:AG44"/>
  <sheetViews>
    <sheetView zoomScale="85" zoomScaleNormal="85" workbookViewId="0">
      <selection activeCell="Y31" sqref="Y31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N1" s="2391" t="s">
        <v>60</v>
      </c>
      <c r="O1" s="2391"/>
      <c r="P1" s="2391"/>
      <c r="Q1" s="2391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167" t="s">
        <v>500</v>
      </c>
      <c r="O3" s="2167"/>
      <c r="P3" s="2167"/>
      <c r="Q3" s="2167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390"/>
      <c r="O4" s="2390"/>
      <c r="P4" s="2390"/>
      <c r="Q4" s="2390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32"/>
      <c r="B8" s="130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73" t="s">
        <v>498</v>
      </c>
      <c r="C10" s="2174"/>
      <c r="D10" s="2174"/>
      <c r="E10" s="2175"/>
      <c r="F10" s="2173" t="s">
        <v>499</v>
      </c>
      <c r="G10" s="2174"/>
      <c r="H10" s="2174"/>
      <c r="I10" s="2175"/>
      <c r="J10" s="2173" t="s">
        <v>498</v>
      </c>
      <c r="K10" s="2174"/>
      <c r="L10" s="2174"/>
      <c r="M10" s="2175"/>
      <c r="N10" s="2173" t="s">
        <v>499</v>
      </c>
      <c r="O10" s="2174"/>
      <c r="P10" s="2174"/>
      <c r="Q10" s="217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706"/>
      <c r="F11" s="2173" t="s">
        <v>14</v>
      </c>
      <c r="G11" s="2174"/>
      <c r="H11" s="705"/>
      <c r="I11" s="706"/>
      <c r="J11" s="2173" t="s">
        <v>14</v>
      </c>
      <c r="K11" s="2174"/>
      <c r="L11" s="705"/>
      <c r="M11" s="706"/>
      <c r="N11" s="2173" t="s">
        <v>14</v>
      </c>
      <c r="O11" s="2174"/>
      <c r="P11" s="705"/>
      <c r="Q11" s="706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34"/>
      <c r="C14" s="1661"/>
      <c r="D14" s="1661"/>
      <c r="E14" s="1661"/>
      <c r="F14" s="1661"/>
      <c r="G14" s="1661"/>
      <c r="H14" s="1661"/>
      <c r="I14" s="1661"/>
      <c r="J14" s="1662"/>
      <c r="K14" s="1661"/>
      <c r="L14" s="1661"/>
      <c r="M14" s="1661"/>
      <c r="N14" s="1661"/>
      <c r="O14" s="1661"/>
      <c r="P14" s="1661"/>
      <c r="Q14" s="1661"/>
    </row>
    <row r="15" spans="1:33" s="1484" customFormat="1" ht="15">
      <c r="A15" s="1482">
        <v>1</v>
      </c>
      <c r="B15" s="1134"/>
      <c r="C15" s="1661"/>
      <c r="D15" s="1661"/>
      <c r="E15" s="1661">
        <v>280.2</v>
      </c>
      <c r="F15" s="1661"/>
      <c r="G15" s="1661"/>
      <c r="H15" s="1661"/>
      <c r="I15" s="1603">
        <v>296.39999999999998</v>
      </c>
      <c r="J15" s="1662"/>
      <c r="K15" s="1661"/>
      <c r="L15" s="1661"/>
      <c r="M15" s="1603">
        <v>0</v>
      </c>
      <c r="N15" s="1661"/>
      <c r="O15" s="1661"/>
      <c r="P15" s="1661"/>
      <c r="Q15" s="1603">
        <v>0</v>
      </c>
    </row>
    <row r="16" spans="1:33" s="708" customFormat="1" ht="15">
      <c r="A16" s="711">
        <v>2</v>
      </c>
      <c r="B16" s="1134"/>
      <c r="C16" s="1661"/>
      <c r="D16" s="1661"/>
      <c r="E16" s="1661">
        <v>252.6</v>
      </c>
      <c r="F16" s="1661"/>
      <c r="G16" s="1661"/>
      <c r="H16" s="1661"/>
      <c r="I16" s="1603">
        <v>267.60000000000002</v>
      </c>
      <c r="J16" s="1662"/>
      <c r="K16" s="1661"/>
      <c r="L16" s="1661"/>
      <c r="M16" s="1603">
        <v>0</v>
      </c>
      <c r="N16" s="1661"/>
      <c r="O16" s="1661"/>
      <c r="P16" s="1661"/>
      <c r="Q16" s="1603">
        <v>0</v>
      </c>
    </row>
    <row r="17" spans="1:17" s="708" customFormat="1" ht="15">
      <c r="A17" s="711">
        <v>3</v>
      </c>
      <c r="B17" s="1134"/>
      <c r="C17" s="1661"/>
      <c r="D17" s="1661"/>
      <c r="E17" s="1661">
        <v>232.8</v>
      </c>
      <c r="F17" s="1661"/>
      <c r="G17" s="1661"/>
      <c r="H17" s="1661"/>
      <c r="I17" s="1603">
        <v>249.9</v>
      </c>
      <c r="J17" s="1662"/>
      <c r="K17" s="1661"/>
      <c r="L17" s="1661"/>
      <c r="M17" s="1603">
        <v>0</v>
      </c>
      <c r="N17" s="1661"/>
      <c r="O17" s="1661"/>
      <c r="P17" s="1661"/>
      <c r="Q17" s="1603">
        <v>0</v>
      </c>
    </row>
    <row r="18" spans="1:17" s="708" customFormat="1" ht="15">
      <c r="A18" s="711">
        <v>4</v>
      </c>
      <c r="B18" s="1134"/>
      <c r="C18" s="1661"/>
      <c r="D18" s="1661"/>
      <c r="E18" s="1661">
        <v>231.3</v>
      </c>
      <c r="F18" s="1661"/>
      <c r="G18" s="1661"/>
      <c r="H18" s="1661"/>
      <c r="I18" s="1603">
        <v>241.8</v>
      </c>
      <c r="J18" s="1662"/>
      <c r="K18" s="1661"/>
      <c r="L18" s="1661"/>
      <c r="M18" s="1603">
        <v>0</v>
      </c>
      <c r="N18" s="1661"/>
      <c r="O18" s="1661"/>
      <c r="P18" s="1661"/>
      <c r="Q18" s="1603">
        <v>0</v>
      </c>
    </row>
    <row r="19" spans="1:17" s="708" customFormat="1" ht="15">
      <c r="A19" s="711">
        <v>5</v>
      </c>
      <c r="B19" s="1134"/>
      <c r="C19" s="1661"/>
      <c r="D19" s="1661"/>
      <c r="E19" s="1661">
        <v>262.2</v>
      </c>
      <c r="F19" s="1661"/>
      <c r="G19" s="1661"/>
      <c r="H19" s="1661"/>
      <c r="I19" s="1603">
        <v>258.60000000000002</v>
      </c>
      <c r="J19" s="1662"/>
      <c r="K19" s="1661"/>
      <c r="L19" s="1661"/>
      <c r="M19" s="1603">
        <v>0</v>
      </c>
      <c r="N19" s="1661"/>
      <c r="O19" s="1661"/>
      <c r="P19" s="1661"/>
      <c r="Q19" s="1603">
        <v>0</v>
      </c>
    </row>
    <row r="20" spans="1:17" s="708" customFormat="1" ht="15">
      <c r="A20" s="711">
        <v>6</v>
      </c>
      <c r="B20" s="1134"/>
      <c r="C20" s="1661"/>
      <c r="D20" s="1661"/>
      <c r="E20" s="1661">
        <v>351.9</v>
      </c>
      <c r="F20" s="1661"/>
      <c r="G20" s="1661"/>
      <c r="H20" s="1661"/>
      <c r="I20" s="1603">
        <v>325.2</v>
      </c>
      <c r="J20" s="1662"/>
      <c r="K20" s="1661"/>
      <c r="L20" s="1661"/>
      <c r="M20" s="1603">
        <v>0</v>
      </c>
      <c r="N20" s="1661"/>
      <c r="O20" s="1661"/>
      <c r="P20" s="1661"/>
      <c r="Q20" s="1603">
        <v>0</v>
      </c>
    </row>
    <row r="21" spans="1:17" s="708" customFormat="1" ht="15">
      <c r="A21" s="711">
        <v>7</v>
      </c>
      <c r="B21" s="1134"/>
      <c r="C21" s="1661"/>
      <c r="D21" s="1661"/>
      <c r="E21" s="1661">
        <v>407.1</v>
      </c>
      <c r="F21" s="1661"/>
      <c r="G21" s="1661"/>
      <c r="H21" s="1661"/>
      <c r="I21" s="1603">
        <v>429.6</v>
      </c>
      <c r="J21" s="1662"/>
      <c r="K21" s="1661"/>
      <c r="L21" s="1661"/>
      <c r="M21" s="1603">
        <v>0.3</v>
      </c>
      <c r="N21" s="1661"/>
      <c r="O21" s="1661"/>
      <c r="P21" s="1661"/>
      <c r="Q21" s="1603">
        <v>0</v>
      </c>
    </row>
    <row r="22" spans="1:17" s="708" customFormat="1" ht="15">
      <c r="A22" s="711">
        <v>8</v>
      </c>
      <c r="B22" s="1134"/>
      <c r="C22" s="1661"/>
      <c r="D22" s="1661"/>
      <c r="E22" s="1661">
        <v>427.5</v>
      </c>
      <c r="F22" s="1661"/>
      <c r="G22" s="1661"/>
      <c r="H22" s="1661"/>
      <c r="I22" s="1603">
        <v>464.4</v>
      </c>
      <c r="J22" s="1662"/>
      <c r="K22" s="1661"/>
      <c r="L22" s="1661"/>
      <c r="M22" s="1603">
        <v>0.89999999999999991</v>
      </c>
      <c r="N22" s="1661"/>
      <c r="O22" s="1661"/>
      <c r="P22" s="1661"/>
      <c r="Q22" s="1603">
        <v>0</v>
      </c>
    </row>
    <row r="23" spans="1:17" s="708" customFormat="1" ht="15">
      <c r="A23" s="711">
        <v>9</v>
      </c>
      <c r="B23" s="1134"/>
      <c r="C23" s="1661"/>
      <c r="D23" s="1661"/>
      <c r="E23" s="1661">
        <v>469.2</v>
      </c>
      <c r="F23" s="1661"/>
      <c r="G23" s="1661"/>
      <c r="H23" s="1661"/>
      <c r="I23" s="1603">
        <v>469.5</v>
      </c>
      <c r="J23" s="1662"/>
      <c r="K23" s="1661"/>
      <c r="L23" s="1661"/>
      <c r="M23" s="1603">
        <v>3.6</v>
      </c>
      <c r="N23" s="1661"/>
      <c r="O23" s="1661"/>
      <c r="P23" s="1661"/>
      <c r="Q23" s="1603">
        <v>0</v>
      </c>
    </row>
    <row r="24" spans="1:17" s="708" customFormat="1" ht="15">
      <c r="A24" s="711">
        <v>10</v>
      </c>
      <c r="B24" s="1134"/>
      <c r="C24" s="1661"/>
      <c r="D24" s="1661"/>
      <c r="E24" s="1661">
        <v>516.90000000000009</v>
      </c>
      <c r="F24" s="1661"/>
      <c r="G24" s="1661"/>
      <c r="H24" s="1661"/>
      <c r="I24" s="1603">
        <v>487.2</v>
      </c>
      <c r="J24" s="1662"/>
      <c r="K24" s="1661"/>
      <c r="L24" s="1661"/>
      <c r="M24" s="1603">
        <v>31.8</v>
      </c>
      <c r="N24" s="1661"/>
      <c r="O24" s="1661"/>
      <c r="P24" s="1661"/>
      <c r="Q24" s="1603">
        <v>0</v>
      </c>
    </row>
    <row r="25" spans="1:17" s="708" customFormat="1" ht="15">
      <c r="A25" s="711">
        <v>11</v>
      </c>
      <c r="B25" s="1134"/>
      <c r="C25" s="1661"/>
      <c r="D25" s="1661"/>
      <c r="E25" s="1661">
        <v>489.3</v>
      </c>
      <c r="F25" s="1661"/>
      <c r="G25" s="1661"/>
      <c r="H25" s="1661"/>
      <c r="I25" s="1603">
        <v>494.70000000000005</v>
      </c>
      <c r="J25" s="1662"/>
      <c r="K25" s="1661"/>
      <c r="L25" s="1661"/>
      <c r="M25" s="1603">
        <v>32.400000000000006</v>
      </c>
      <c r="N25" s="1661"/>
      <c r="O25" s="1661"/>
      <c r="P25" s="1661"/>
      <c r="Q25" s="1603">
        <v>0</v>
      </c>
    </row>
    <row r="26" spans="1:17" s="708" customFormat="1" ht="15">
      <c r="A26" s="711">
        <v>12</v>
      </c>
      <c r="B26" s="1134"/>
      <c r="C26" s="1661"/>
      <c r="D26" s="1661"/>
      <c r="E26" s="1661">
        <v>503.4</v>
      </c>
      <c r="F26" s="1661"/>
      <c r="G26" s="1661"/>
      <c r="H26" s="1661"/>
      <c r="I26" s="1603">
        <v>497.1</v>
      </c>
      <c r="J26" s="1662"/>
      <c r="K26" s="1661"/>
      <c r="L26" s="1661"/>
      <c r="M26" s="1603">
        <v>38.700000000000003</v>
      </c>
      <c r="N26" s="1661"/>
      <c r="O26" s="1661"/>
      <c r="P26" s="1661"/>
      <c r="Q26" s="1603">
        <v>0</v>
      </c>
    </row>
    <row r="27" spans="1:17" s="708" customFormat="1" ht="15">
      <c r="A27" s="711">
        <v>13</v>
      </c>
      <c r="B27" s="1134"/>
      <c r="C27" s="1661"/>
      <c r="D27" s="1661"/>
      <c r="E27" s="1661">
        <v>483.6</v>
      </c>
      <c r="F27" s="1661"/>
      <c r="G27" s="1661"/>
      <c r="H27" s="1661"/>
      <c r="I27" s="1603">
        <v>490.79999999999995</v>
      </c>
      <c r="J27" s="1662"/>
      <c r="K27" s="1661"/>
      <c r="L27" s="1661"/>
      <c r="M27" s="1603">
        <v>35.1</v>
      </c>
      <c r="N27" s="1661"/>
      <c r="O27" s="1661"/>
      <c r="P27" s="1661"/>
      <c r="Q27" s="1603">
        <v>0</v>
      </c>
    </row>
    <row r="28" spans="1:17" s="708" customFormat="1" ht="15">
      <c r="A28" s="711">
        <v>14</v>
      </c>
      <c r="B28" s="1134"/>
      <c r="C28" s="1661"/>
      <c r="D28" s="1661"/>
      <c r="E28" s="1661">
        <v>492.6</v>
      </c>
      <c r="F28" s="1661"/>
      <c r="G28" s="1661"/>
      <c r="H28" s="1661"/>
      <c r="I28" s="1603">
        <v>431.1</v>
      </c>
      <c r="J28" s="1662"/>
      <c r="K28" s="1661"/>
      <c r="L28" s="1661"/>
      <c r="M28" s="1603">
        <v>36.299999999999997</v>
      </c>
      <c r="N28" s="1661"/>
      <c r="O28" s="1661"/>
      <c r="P28" s="1661"/>
      <c r="Q28" s="1603">
        <v>0</v>
      </c>
    </row>
    <row r="29" spans="1:17" s="708" customFormat="1" ht="15">
      <c r="A29" s="711">
        <v>15</v>
      </c>
      <c r="B29" s="1134"/>
      <c r="C29" s="1661"/>
      <c r="D29" s="1661"/>
      <c r="E29" s="1661">
        <v>486.3</v>
      </c>
      <c r="F29" s="1661"/>
      <c r="G29" s="1661"/>
      <c r="H29" s="1661"/>
      <c r="I29" s="1603">
        <v>463.2</v>
      </c>
      <c r="J29" s="1662"/>
      <c r="K29" s="1661"/>
      <c r="L29" s="1661"/>
      <c r="M29" s="1603">
        <v>37.799999999999997</v>
      </c>
      <c r="N29" s="1661"/>
      <c r="O29" s="1661"/>
      <c r="P29" s="1661"/>
      <c r="Q29" s="1603">
        <v>0</v>
      </c>
    </row>
    <row r="30" spans="1:17" s="708" customFormat="1" ht="15">
      <c r="A30" s="711">
        <v>16</v>
      </c>
      <c r="B30" s="1134"/>
      <c r="C30" s="1661"/>
      <c r="D30" s="1661"/>
      <c r="E30" s="1661">
        <v>499.2</v>
      </c>
      <c r="F30" s="1661"/>
      <c r="G30" s="1661"/>
      <c r="H30" s="1661"/>
      <c r="I30" s="1603">
        <v>486.6</v>
      </c>
      <c r="J30" s="1662"/>
      <c r="K30" s="1661"/>
      <c r="L30" s="1661"/>
      <c r="M30" s="1603">
        <v>49.2</v>
      </c>
      <c r="N30" s="1661"/>
      <c r="O30" s="1661"/>
      <c r="P30" s="1661"/>
      <c r="Q30" s="1603">
        <v>0</v>
      </c>
    </row>
    <row r="31" spans="1:17" s="712" customFormat="1" ht="15">
      <c r="A31" s="711">
        <v>17</v>
      </c>
      <c r="B31" s="1134"/>
      <c r="C31" s="1661"/>
      <c r="D31" s="1661"/>
      <c r="E31" s="1661">
        <v>530.70000000000005</v>
      </c>
      <c r="F31" s="1661"/>
      <c r="G31" s="1661"/>
      <c r="H31" s="1661"/>
      <c r="I31" s="1603">
        <v>516</v>
      </c>
      <c r="J31" s="1662"/>
      <c r="K31" s="1661"/>
      <c r="L31" s="1661"/>
      <c r="M31" s="1603">
        <v>41.099999999999994</v>
      </c>
      <c r="N31" s="1661"/>
      <c r="O31" s="1661"/>
      <c r="P31" s="1661"/>
      <c r="Q31" s="1603">
        <v>0</v>
      </c>
    </row>
    <row r="32" spans="1:17" s="712" customFormat="1" ht="15">
      <c r="A32" s="711">
        <v>18</v>
      </c>
      <c r="B32" s="1134"/>
      <c r="C32" s="1661"/>
      <c r="D32" s="1661"/>
      <c r="E32" s="1661">
        <v>586.79999999999995</v>
      </c>
      <c r="F32" s="1661"/>
      <c r="G32" s="1661"/>
      <c r="H32" s="1661"/>
      <c r="I32" s="1603">
        <v>564.59999999999991</v>
      </c>
      <c r="J32" s="1662"/>
      <c r="K32" s="1661"/>
      <c r="L32" s="1661"/>
      <c r="M32" s="1603">
        <v>24.9</v>
      </c>
      <c r="N32" s="1661"/>
      <c r="O32" s="1661"/>
      <c r="P32" s="1661"/>
      <c r="Q32" s="1603">
        <v>0</v>
      </c>
    </row>
    <row r="33" spans="1:33" s="712" customFormat="1" ht="15">
      <c r="A33" s="711">
        <v>19</v>
      </c>
      <c r="B33" s="1134"/>
      <c r="C33" s="1661"/>
      <c r="D33" s="1661"/>
      <c r="E33" s="1661">
        <v>596.4</v>
      </c>
      <c r="F33" s="1661"/>
      <c r="G33" s="1661"/>
      <c r="H33" s="1661"/>
      <c r="I33" s="1603">
        <v>625.5</v>
      </c>
      <c r="J33" s="1662"/>
      <c r="K33" s="1661"/>
      <c r="L33" s="1661"/>
      <c r="M33" s="1603">
        <v>27.3</v>
      </c>
      <c r="N33" s="1661"/>
      <c r="O33" s="1661"/>
      <c r="P33" s="1661"/>
      <c r="Q33" s="1603">
        <v>0</v>
      </c>
    </row>
    <row r="34" spans="1:33" s="712" customFormat="1" ht="15">
      <c r="A34" s="711">
        <v>20</v>
      </c>
      <c r="B34" s="1134"/>
      <c r="C34" s="1661"/>
      <c r="D34" s="1661"/>
      <c r="E34" s="1661">
        <v>592.5</v>
      </c>
      <c r="F34" s="1661"/>
      <c r="G34" s="1661"/>
      <c r="H34" s="1661"/>
      <c r="I34" s="1603">
        <v>648</v>
      </c>
      <c r="J34" s="1662"/>
      <c r="K34" s="1661"/>
      <c r="L34" s="1661"/>
      <c r="M34" s="1603">
        <v>17.399999999999999</v>
      </c>
      <c r="N34" s="1661"/>
      <c r="O34" s="1661"/>
      <c r="P34" s="1661"/>
      <c r="Q34" s="1603">
        <v>0</v>
      </c>
    </row>
    <row r="35" spans="1:33" s="712" customFormat="1" ht="15">
      <c r="A35" s="711">
        <v>21</v>
      </c>
      <c r="B35" s="1134"/>
      <c r="C35" s="1661"/>
      <c r="D35" s="1661"/>
      <c r="E35" s="1661">
        <v>554.1</v>
      </c>
      <c r="F35" s="1661"/>
      <c r="G35" s="1661"/>
      <c r="H35" s="1661"/>
      <c r="I35" s="1603">
        <v>622.5</v>
      </c>
      <c r="J35" s="1662"/>
      <c r="K35" s="1661"/>
      <c r="L35" s="1661"/>
      <c r="M35" s="1603">
        <v>6.9</v>
      </c>
      <c r="N35" s="1661"/>
      <c r="O35" s="1661"/>
      <c r="P35" s="1661"/>
      <c r="Q35" s="1603">
        <v>0</v>
      </c>
    </row>
    <row r="36" spans="1:33" s="712" customFormat="1" ht="15">
      <c r="A36" s="711">
        <v>22</v>
      </c>
      <c r="B36" s="1134"/>
      <c r="C36" s="1661"/>
      <c r="D36" s="1661"/>
      <c r="E36" s="1661">
        <v>489.9</v>
      </c>
      <c r="F36" s="1661"/>
      <c r="G36" s="1661"/>
      <c r="H36" s="1661"/>
      <c r="I36" s="1603">
        <v>547.5</v>
      </c>
      <c r="J36" s="1662"/>
      <c r="K36" s="1661"/>
      <c r="L36" s="1661"/>
      <c r="M36" s="1603">
        <v>0.3</v>
      </c>
      <c r="N36" s="1661"/>
      <c r="O36" s="1661"/>
      <c r="P36" s="1661"/>
      <c r="Q36" s="1603">
        <v>0</v>
      </c>
    </row>
    <row r="37" spans="1:33" s="712" customFormat="1" ht="15">
      <c r="A37" s="711">
        <v>23</v>
      </c>
      <c r="B37" s="1134"/>
      <c r="C37" s="1661"/>
      <c r="D37" s="1661"/>
      <c r="E37" s="1603">
        <v>390</v>
      </c>
      <c r="F37" s="1661"/>
      <c r="G37" s="1661"/>
      <c r="H37" s="1661"/>
      <c r="I37" s="1603">
        <v>459</v>
      </c>
      <c r="J37" s="1662"/>
      <c r="K37" s="1661"/>
      <c r="L37" s="1661"/>
      <c r="M37" s="1603">
        <v>0</v>
      </c>
      <c r="N37" s="1661"/>
      <c r="O37" s="1661"/>
      <c r="P37" s="1661"/>
      <c r="Q37" s="1603">
        <v>0</v>
      </c>
    </row>
    <row r="38" spans="1:33" s="712" customFormat="1" ht="15">
      <c r="A38" s="711">
        <v>24</v>
      </c>
      <c r="B38" s="1134"/>
      <c r="C38" s="1661"/>
      <c r="D38" s="1661"/>
      <c r="E38" s="1603">
        <v>295</v>
      </c>
      <c r="F38" s="1661"/>
      <c r="G38" s="1661"/>
      <c r="H38" s="1661"/>
      <c r="I38" s="1603">
        <v>358</v>
      </c>
      <c r="J38" s="1662"/>
      <c r="K38" s="1661"/>
      <c r="L38" s="1661"/>
      <c r="M38" s="1603">
        <v>0</v>
      </c>
      <c r="N38" s="1661"/>
      <c r="O38" s="1661"/>
      <c r="P38" s="1661"/>
      <c r="Q38" s="1603"/>
    </row>
    <row r="39" spans="1:33" s="712" customFormat="1" ht="15">
      <c r="A39" s="711" t="s">
        <v>19</v>
      </c>
      <c r="B39" s="1211"/>
      <c r="C39" s="1663"/>
      <c r="D39" s="1663"/>
      <c r="E39" s="1664">
        <f>SUM(E15:E38)</f>
        <v>10421.5</v>
      </c>
      <c r="F39" s="1664"/>
      <c r="G39" s="1664"/>
      <c r="H39" s="1664"/>
      <c r="I39" s="1664">
        <f>SUM(I15:I38)</f>
        <v>10694.800000000001</v>
      </c>
      <c r="J39" s="1664"/>
      <c r="K39" s="1664"/>
      <c r="L39" s="1664"/>
      <c r="M39" s="1664">
        <f>SUM(M15:M38)</f>
        <v>384</v>
      </c>
      <c r="N39" s="1664"/>
      <c r="O39" s="1664"/>
      <c r="P39" s="1664"/>
      <c r="Q39" s="1664">
        <f>SUM(Q15:Q38)</f>
        <v>0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92D050"/>
  </sheetPr>
  <dimension ref="A1:AG44"/>
  <sheetViews>
    <sheetView zoomScale="85" zoomScaleNormal="85" workbookViewId="0">
      <selection activeCell="S34" sqref="S34"/>
    </sheetView>
  </sheetViews>
  <sheetFormatPr defaultRowHeight="12.75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>
      <c r="B1" s="2408" t="s">
        <v>484</v>
      </c>
      <c r="C1" s="2142"/>
      <c r="D1" s="2142"/>
      <c r="E1" s="2142"/>
      <c r="F1" s="2142"/>
      <c r="J1" s="801" t="s">
        <v>176</v>
      </c>
      <c r="N1" s="2402" t="s">
        <v>54</v>
      </c>
      <c r="O1" s="2402"/>
      <c r="P1" s="2402"/>
      <c r="Q1" s="2402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209" customFormat="1" ht="10.5" customHeight="1">
      <c r="B2" s="2403" t="s">
        <v>1</v>
      </c>
      <c r="C2" s="2128"/>
      <c r="D2" s="2128"/>
      <c r="E2" s="2128"/>
      <c r="F2" s="2128"/>
      <c r="I2" s="209" t="s">
        <v>32</v>
      </c>
      <c r="N2" s="2403" t="s">
        <v>2</v>
      </c>
      <c r="O2" s="2404"/>
      <c r="P2" s="2404"/>
      <c r="Q2" s="2404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209" customFormat="1" ht="13.5" customHeight="1">
      <c r="N3" s="209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209" customFormat="1" ht="15" customHeight="1">
      <c r="B4" s="2407" t="s">
        <v>4</v>
      </c>
      <c r="C4" s="2142"/>
      <c r="D4" s="211"/>
      <c r="E4" s="1018"/>
      <c r="F4" s="1018"/>
      <c r="G4" s="1018"/>
      <c r="H4" s="1018"/>
      <c r="I4" s="891" t="s">
        <v>5</v>
      </c>
      <c r="J4" s="210"/>
      <c r="K4" s="210"/>
      <c r="L4" s="210"/>
      <c r="O4" s="212" t="s">
        <v>58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209" customFormat="1" ht="9.75" customHeight="1">
      <c r="B5" s="2398" t="s">
        <v>7</v>
      </c>
      <c r="C5" s="2140"/>
      <c r="D5" s="210"/>
      <c r="E5" s="210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209" customFormat="1" ht="12" customHeight="1">
      <c r="A6" s="240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209" customFormat="1" ht="15.75">
      <c r="A7" s="240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209" customFormat="1" ht="9" customHeight="1">
      <c r="A8" s="1297" t="s">
        <v>398</v>
      </c>
      <c r="B8" s="1297" t="s">
        <v>399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209" customFormat="1">
      <c r="A9" s="2392" t="s">
        <v>9</v>
      </c>
      <c r="B9" s="2399" t="s">
        <v>10</v>
      </c>
      <c r="C9" s="2400"/>
      <c r="D9" s="2400"/>
      <c r="E9" s="2400"/>
      <c r="F9" s="2400"/>
      <c r="G9" s="2400"/>
      <c r="H9" s="2400"/>
      <c r="I9" s="2401"/>
      <c r="J9" s="2399" t="s">
        <v>11</v>
      </c>
      <c r="K9" s="2400"/>
      <c r="L9" s="2400"/>
      <c r="M9" s="2400"/>
      <c r="N9" s="2400"/>
      <c r="O9" s="2400"/>
      <c r="P9" s="2400"/>
      <c r="Q9" s="2401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209" customFormat="1">
      <c r="A10" s="2393"/>
      <c r="B10" s="2395" t="s">
        <v>347</v>
      </c>
      <c r="C10" s="2396"/>
      <c r="D10" s="2396"/>
      <c r="E10" s="2397"/>
      <c r="F10" s="2395" t="s">
        <v>348</v>
      </c>
      <c r="G10" s="2135"/>
      <c r="H10" s="2135"/>
      <c r="I10" s="2136"/>
      <c r="J10" s="2395" t="s">
        <v>347</v>
      </c>
      <c r="K10" s="2396"/>
      <c r="L10" s="2396"/>
      <c r="M10" s="2397"/>
      <c r="N10" s="2395" t="s">
        <v>348</v>
      </c>
      <c r="O10" s="2396"/>
      <c r="P10" s="2396"/>
      <c r="Q10" s="2397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209" customFormat="1">
      <c r="A11" s="2393"/>
      <c r="B11" s="2395" t="s">
        <v>14</v>
      </c>
      <c r="C11" s="2396"/>
      <c r="E11" s="214">
        <v>8000</v>
      </c>
      <c r="F11" s="2395" t="s">
        <v>14</v>
      </c>
      <c r="G11" s="2396"/>
      <c r="H11" s="213"/>
      <c r="I11" s="214">
        <v>8000</v>
      </c>
      <c r="J11" s="2395" t="s">
        <v>14</v>
      </c>
      <c r="K11" s="2396"/>
      <c r="L11" s="213"/>
      <c r="M11" s="214">
        <f>E11</f>
        <v>8000</v>
      </c>
      <c r="N11" s="2395" t="s">
        <v>14</v>
      </c>
      <c r="O11" s="2396"/>
      <c r="P11" s="213"/>
      <c r="Q11" s="214">
        <f>I11</f>
        <v>8000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216" customFormat="1" ht="35.25" customHeight="1">
      <c r="A12" s="2394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>
      <c r="A14" s="219">
        <v>0</v>
      </c>
      <c r="B14" s="1136"/>
      <c r="C14" s="1658"/>
      <c r="D14" s="1658"/>
      <c r="E14" s="1658"/>
      <c r="F14" s="1647"/>
      <c r="G14" s="1658"/>
      <c r="H14" s="1658"/>
      <c r="I14" s="1658"/>
      <c r="J14" s="1647"/>
      <c r="K14" s="1658"/>
      <c r="L14" s="1658"/>
      <c r="M14" s="1658"/>
      <c r="N14" s="1647"/>
      <c r="O14" s="1658"/>
      <c r="P14" s="1658"/>
      <c r="Q14" s="1658"/>
    </row>
    <row r="15" spans="1:33" s="1490" customFormat="1" ht="15">
      <c r="A15" s="1489">
        <v>1</v>
      </c>
      <c r="B15" s="1136"/>
      <c r="C15" s="1658"/>
      <c r="D15" s="1658"/>
      <c r="E15" s="1658">
        <v>1161.3000000000002</v>
      </c>
      <c r="F15" s="1647"/>
      <c r="G15" s="1658"/>
      <c r="H15" s="1658"/>
      <c r="I15" s="1603">
        <v>1127.4000000000001</v>
      </c>
      <c r="J15" s="1647"/>
      <c r="K15" s="1658"/>
      <c r="L15" s="1658"/>
      <c r="M15" s="1603">
        <v>177</v>
      </c>
      <c r="N15" s="1647"/>
      <c r="O15" s="1658"/>
      <c r="P15" s="1658"/>
      <c r="Q15" s="1603">
        <v>128.69999999999999</v>
      </c>
    </row>
    <row r="16" spans="1:33" s="216" customFormat="1" ht="15">
      <c r="A16" s="219">
        <v>2</v>
      </c>
      <c r="B16" s="1136"/>
      <c r="C16" s="1658"/>
      <c r="D16" s="1658"/>
      <c r="E16" s="1658">
        <v>1033.8</v>
      </c>
      <c r="F16" s="1647"/>
      <c r="G16" s="1658"/>
      <c r="H16" s="1658"/>
      <c r="I16" s="1603">
        <v>1019.4</v>
      </c>
      <c r="J16" s="1647"/>
      <c r="K16" s="1658"/>
      <c r="L16" s="1658"/>
      <c r="M16" s="1603">
        <v>153.6</v>
      </c>
      <c r="N16" s="1647"/>
      <c r="O16" s="1658"/>
      <c r="P16" s="1658"/>
      <c r="Q16" s="1603">
        <v>114</v>
      </c>
    </row>
    <row r="17" spans="1:17" s="216" customFormat="1" ht="15">
      <c r="A17" s="219">
        <v>3</v>
      </c>
      <c r="B17" s="1136"/>
      <c r="C17" s="1658"/>
      <c r="D17" s="1658"/>
      <c r="E17" s="1658">
        <v>949.8</v>
      </c>
      <c r="F17" s="1647"/>
      <c r="G17" s="1658"/>
      <c r="H17" s="1658"/>
      <c r="I17" s="1603">
        <v>921.9</v>
      </c>
      <c r="J17" s="1647"/>
      <c r="K17" s="1658"/>
      <c r="L17" s="1658"/>
      <c r="M17" s="1603">
        <v>134.69999999999999</v>
      </c>
      <c r="N17" s="1647"/>
      <c r="O17" s="1658"/>
      <c r="P17" s="1658"/>
      <c r="Q17" s="1603">
        <v>90</v>
      </c>
    </row>
    <row r="18" spans="1:17" s="216" customFormat="1" ht="15">
      <c r="A18" s="219">
        <v>4</v>
      </c>
      <c r="B18" s="1136"/>
      <c r="C18" s="1658"/>
      <c r="D18" s="1658"/>
      <c r="E18" s="1658">
        <v>917.40000000000009</v>
      </c>
      <c r="F18" s="1647"/>
      <c r="G18" s="1658"/>
      <c r="H18" s="1658"/>
      <c r="I18" s="1603">
        <v>913.5</v>
      </c>
      <c r="J18" s="1647"/>
      <c r="K18" s="1658"/>
      <c r="L18" s="1658"/>
      <c r="M18" s="1603">
        <v>127.49999999999999</v>
      </c>
      <c r="N18" s="1647"/>
      <c r="O18" s="1658"/>
      <c r="P18" s="1658"/>
      <c r="Q18" s="1603">
        <v>82.8</v>
      </c>
    </row>
    <row r="19" spans="1:17" s="216" customFormat="1" ht="15">
      <c r="A19" s="219">
        <v>5</v>
      </c>
      <c r="B19" s="1136"/>
      <c r="C19" s="1658"/>
      <c r="D19" s="1658"/>
      <c r="E19" s="1658">
        <v>955.2</v>
      </c>
      <c r="F19" s="1647"/>
      <c r="G19" s="1658"/>
      <c r="H19" s="1658"/>
      <c r="I19" s="1603">
        <v>1026.9000000000001</v>
      </c>
      <c r="J19" s="1647"/>
      <c r="K19" s="1658"/>
      <c r="L19" s="1658"/>
      <c r="M19" s="1603">
        <v>133.19999999999999</v>
      </c>
      <c r="N19" s="1647"/>
      <c r="O19" s="1658"/>
      <c r="P19" s="1658"/>
      <c r="Q19" s="1603">
        <v>94.8</v>
      </c>
    </row>
    <row r="20" spans="1:17" s="216" customFormat="1" ht="15">
      <c r="A20" s="219">
        <v>6</v>
      </c>
      <c r="B20" s="1136"/>
      <c r="C20" s="1658"/>
      <c r="D20" s="1658"/>
      <c r="E20" s="1658">
        <v>1198.8</v>
      </c>
      <c r="F20" s="1647"/>
      <c r="G20" s="1658"/>
      <c r="H20" s="1658"/>
      <c r="I20" s="1603">
        <v>1375.1999999999998</v>
      </c>
      <c r="J20" s="1647"/>
      <c r="K20" s="1658"/>
      <c r="L20" s="1658"/>
      <c r="M20" s="1603">
        <v>162.9</v>
      </c>
      <c r="N20" s="1647"/>
      <c r="O20" s="1658"/>
      <c r="P20" s="1658"/>
      <c r="Q20" s="1603">
        <v>123.6</v>
      </c>
    </row>
    <row r="21" spans="1:17" s="216" customFormat="1" ht="15">
      <c r="A21" s="219">
        <v>7</v>
      </c>
      <c r="B21" s="1136"/>
      <c r="C21" s="1658"/>
      <c r="D21" s="1658"/>
      <c r="E21" s="1658">
        <v>1601.4</v>
      </c>
      <c r="F21" s="1647"/>
      <c r="G21" s="1658"/>
      <c r="H21" s="1658"/>
      <c r="I21" s="1603">
        <v>1755</v>
      </c>
      <c r="J21" s="1647"/>
      <c r="K21" s="1658"/>
      <c r="L21" s="1658"/>
      <c r="M21" s="1603">
        <v>223.8</v>
      </c>
      <c r="N21" s="1647"/>
      <c r="O21" s="1658"/>
      <c r="P21" s="1658"/>
      <c r="Q21" s="1603">
        <v>182.39999999999998</v>
      </c>
    </row>
    <row r="22" spans="1:17" s="216" customFormat="1" ht="15">
      <c r="A22" s="219">
        <v>8</v>
      </c>
      <c r="B22" s="1136"/>
      <c r="C22" s="1658"/>
      <c r="D22" s="1658"/>
      <c r="E22" s="1658">
        <v>1735.5</v>
      </c>
      <c r="F22" s="1647"/>
      <c r="G22" s="1658"/>
      <c r="H22" s="1658"/>
      <c r="I22" s="1603">
        <v>1905.3</v>
      </c>
      <c r="J22" s="1647"/>
      <c r="K22" s="1658"/>
      <c r="L22" s="1658"/>
      <c r="M22" s="1603">
        <v>238.8</v>
      </c>
      <c r="N22" s="1647"/>
      <c r="O22" s="1658"/>
      <c r="P22" s="1658"/>
      <c r="Q22" s="1603">
        <v>242.1</v>
      </c>
    </row>
    <row r="23" spans="1:17" s="216" customFormat="1" ht="15">
      <c r="A23" s="219">
        <v>9</v>
      </c>
      <c r="B23" s="1136"/>
      <c r="C23" s="1658"/>
      <c r="D23" s="1658"/>
      <c r="E23" s="1658">
        <v>1813.5</v>
      </c>
      <c r="F23" s="1647"/>
      <c r="G23" s="1658"/>
      <c r="H23" s="1658"/>
      <c r="I23" s="1603">
        <v>1875.6</v>
      </c>
      <c r="J23" s="1647"/>
      <c r="K23" s="1658"/>
      <c r="L23" s="1658"/>
      <c r="M23" s="1603">
        <v>251.39999999999998</v>
      </c>
      <c r="N23" s="1647"/>
      <c r="O23" s="1658"/>
      <c r="P23" s="1658"/>
      <c r="Q23" s="1603">
        <v>228.3</v>
      </c>
    </row>
    <row r="24" spans="1:17" s="216" customFormat="1" ht="15">
      <c r="A24" s="219">
        <v>10</v>
      </c>
      <c r="B24" s="1136"/>
      <c r="C24" s="1658"/>
      <c r="D24" s="1658"/>
      <c r="E24" s="1658">
        <v>1852.8000000000002</v>
      </c>
      <c r="F24" s="1647"/>
      <c r="G24" s="1658"/>
      <c r="H24" s="1658"/>
      <c r="I24" s="1603">
        <v>1854.6</v>
      </c>
      <c r="J24" s="1647"/>
      <c r="K24" s="1658"/>
      <c r="L24" s="1658"/>
      <c r="M24" s="1603">
        <v>288</v>
      </c>
      <c r="N24" s="1647"/>
      <c r="O24" s="1658"/>
      <c r="P24" s="1658"/>
      <c r="Q24" s="1603">
        <v>275.7</v>
      </c>
    </row>
    <row r="25" spans="1:17" s="216" customFormat="1" ht="15">
      <c r="A25" s="219">
        <v>11</v>
      </c>
      <c r="B25" s="1136"/>
      <c r="C25" s="1658"/>
      <c r="D25" s="1658"/>
      <c r="E25" s="1658">
        <v>1823.4</v>
      </c>
      <c r="F25" s="1647"/>
      <c r="G25" s="1658"/>
      <c r="H25" s="1658"/>
      <c r="I25" s="1603">
        <v>1761.9</v>
      </c>
      <c r="J25" s="1647"/>
      <c r="K25" s="1658"/>
      <c r="L25" s="1658"/>
      <c r="M25" s="1603">
        <v>282.60000000000002</v>
      </c>
      <c r="N25" s="1647"/>
      <c r="O25" s="1658"/>
      <c r="P25" s="1658"/>
      <c r="Q25" s="1603">
        <v>265.5</v>
      </c>
    </row>
    <row r="26" spans="1:17" s="216" customFormat="1" ht="15">
      <c r="A26" s="219">
        <v>12</v>
      </c>
      <c r="B26" s="1136"/>
      <c r="C26" s="1658"/>
      <c r="D26" s="1658"/>
      <c r="E26" s="1658">
        <v>1805.4</v>
      </c>
      <c r="F26" s="1647"/>
      <c r="G26" s="1658"/>
      <c r="H26" s="1658"/>
      <c r="I26" s="1603">
        <v>1736.7</v>
      </c>
      <c r="J26" s="1647"/>
      <c r="K26" s="1658"/>
      <c r="L26" s="1658"/>
      <c r="M26" s="1603">
        <v>304.2</v>
      </c>
      <c r="N26" s="1647"/>
      <c r="O26" s="1658"/>
      <c r="P26" s="1658"/>
      <c r="Q26" s="1603">
        <v>269.7</v>
      </c>
    </row>
    <row r="27" spans="1:17" s="216" customFormat="1" ht="15">
      <c r="A27" s="219">
        <v>13</v>
      </c>
      <c r="B27" s="1136"/>
      <c r="C27" s="1658"/>
      <c r="D27" s="1658"/>
      <c r="E27" s="1658">
        <v>1777.2</v>
      </c>
      <c r="F27" s="1647"/>
      <c r="G27" s="1658"/>
      <c r="H27" s="1658"/>
      <c r="I27" s="1603">
        <v>1702.8</v>
      </c>
      <c r="J27" s="1647"/>
      <c r="K27" s="1658"/>
      <c r="L27" s="1658"/>
      <c r="M27" s="1603">
        <v>292.8</v>
      </c>
      <c r="N27" s="1647"/>
      <c r="O27" s="1658"/>
      <c r="P27" s="1658"/>
      <c r="Q27" s="1603">
        <v>251.70000000000002</v>
      </c>
    </row>
    <row r="28" spans="1:17" s="216" customFormat="1" ht="15">
      <c r="A28" s="219">
        <v>14</v>
      </c>
      <c r="B28" s="1136"/>
      <c r="C28" s="1658"/>
      <c r="D28" s="1658"/>
      <c r="E28" s="1658">
        <v>1755</v>
      </c>
      <c r="F28" s="1647"/>
      <c r="G28" s="1658"/>
      <c r="H28" s="1658"/>
      <c r="I28" s="1603">
        <v>1624.5</v>
      </c>
      <c r="J28" s="1647"/>
      <c r="K28" s="1658"/>
      <c r="L28" s="1658"/>
      <c r="M28" s="1603">
        <v>291.60000000000002</v>
      </c>
      <c r="N28" s="1647"/>
      <c r="O28" s="1658"/>
      <c r="P28" s="1658"/>
      <c r="Q28" s="1603">
        <v>242.4</v>
      </c>
    </row>
    <row r="29" spans="1:17" s="216" customFormat="1" ht="15">
      <c r="A29" s="219">
        <v>15</v>
      </c>
      <c r="B29" s="1136"/>
      <c r="C29" s="1658"/>
      <c r="D29" s="1658"/>
      <c r="E29" s="1658">
        <v>1719.6</v>
      </c>
      <c r="F29" s="1647"/>
      <c r="G29" s="1658"/>
      <c r="H29" s="1658"/>
      <c r="I29" s="1603">
        <v>1541.7</v>
      </c>
      <c r="J29" s="1647"/>
      <c r="K29" s="1658"/>
      <c r="L29" s="1658"/>
      <c r="M29" s="1603">
        <v>311.10000000000002</v>
      </c>
      <c r="N29" s="1647"/>
      <c r="O29" s="1658"/>
      <c r="P29" s="1658"/>
      <c r="Q29" s="1603">
        <v>245.7</v>
      </c>
    </row>
    <row r="30" spans="1:17" s="216" customFormat="1" ht="15">
      <c r="A30" s="219">
        <v>16</v>
      </c>
      <c r="B30" s="1136"/>
      <c r="C30" s="1658"/>
      <c r="D30" s="1658"/>
      <c r="E30" s="1658">
        <v>1745.4</v>
      </c>
      <c r="F30" s="1647"/>
      <c r="G30" s="1658"/>
      <c r="H30" s="1658"/>
      <c r="I30" s="1603">
        <v>1518.6</v>
      </c>
      <c r="J30" s="1647"/>
      <c r="K30" s="1658"/>
      <c r="L30" s="1658"/>
      <c r="M30" s="1603">
        <v>294.3</v>
      </c>
      <c r="N30" s="1647"/>
      <c r="O30" s="1658"/>
      <c r="P30" s="1658"/>
      <c r="Q30" s="1603">
        <v>229.8</v>
      </c>
    </row>
    <row r="31" spans="1:17" s="220" customFormat="1" ht="15">
      <c r="A31" s="219">
        <v>17</v>
      </c>
      <c r="B31" s="1136"/>
      <c r="C31" s="1658"/>
      <c r="D31" s="1658"/>
      <c r="E31" s="1658">
        <v>1756.5</v>
      </c>
      <c r="F31" s="1647"/>
      <c r="G31" s="1658"/>
      <c r="H31" s="1658"/>
      <c r="I31" s="1603">
        <v>1618.2</v>
      </c>
      <c r="J31" s="1647"/>
      <c r="K31" s="1658"/>
      <c r="L31" s="1658"/>
      <c r="M31" s="1603">
        <v>317.39999999999998</v>
      </c>
      <c r="N31" s="1647"/>
      <c r="O31" s="1658"/>
      <c r="P31" s="1658"/>
      <c r="Q31" s="1603">
        <v>270.3</v>
      </c>
    </row>
    <row r="32" spans="1:17" s="220" customFormat="1" ht="15">
      <c r="A32" s="219">
        <v>18</v>
      </c>
      <c r="B32" s="1136"/>
      <c r="C32" s="1658"/>
      <c r="D32" s="1658"/>
      <c r="E32" s="1658">
        <v>1911.9</v>
      </c>
      <c r="F32" s="1647"/>
      <c r="G32" s="1658"/>
      <c r="H32" s="1658"/>
      <c r="I32" s="1603">
        <v>1788</v>
      </c>
      <c r="J32" s="1647"/>
      <c r="K32" s="1658"/>
      <c r="L32" s="1658"/>
      <c r="M32" s="1603">
        <v>294.60000000000002</v>
      </c>
      <c r="N32" s="1647"/>
      <c r="O32" s="1658"/>
      <c r="P32" s="1658"/>
      <c r="Q32" s="1603">
        <v>242.7</v>
      </c>
    </row>
    <row r="33" spans="1:33" s="220" customFormat="1" ht="15">
      <c r="A33" s="219">
        <v>19</v>
      </c>
      <c r="B33" s="1136"/>
      <c r="C33" s="1658"/>
      <c r="D33" s="1658"/>
      <c r="E33" s="1658">
        <v>2014.8000000000002</v>
      </c>
      <c r="F33" s="1647"/>
      <c r="G33" s="1658"/>
      <c r="H33" s="1658"/>
      <c r="I33" s="1603">
        <v>1860</v>
      </c>
      <c r="J33" s="1647"/>
      <c r="K33" s="1658"/>
      <c r="L33" s="1658"/>
      <c r="M33" s="1603">
        <v>298.5</v>
      </c>
      <c r="N33" s="1647"/>
      <c r="O33" s="1658"/>
      <c r="P33" s="1658"/>
      <c r="Q33" s="1603">
        <v>238.8</v>
      </c>
    </row>
    <row r="34" spans="1:33" s="220" customFormat="1" ht="15">
      <c r="A34" s="219">
        <v>20</v>
      </c>
      <c r="B34" s="1136"/>
      <c r="C34" s="1658"/>
      <c r="D34" s="1658"/>
      <c r="E34" s="1658">
        <v>2075.4</v>
      </c>
      <c r="F34" s="1647"/>
      <c r="G34" s="1658"/>
      <c r="H34" s="1658"/>
      <c r="I34" s="1603">
        <v>1939.5</v>
      </c>
      <c r="J34" s="1647"/>
      <c r="K34" s="1658"/>
      <c r="L34" s="1658"/>
      <c r="M34" s="1603">
        <v>296.39999999999998</v>
      </c>
      <c r="N34" s="1647"/>
      <c r="O34" s="1658"/>
      <c r="P34" s="1658"/>
      <c r="Q34" s="1603">
        <v>217.8</v>
      </c>
    </row>
    <row r="35" spans="1:33" s="220" customFormat="1" ht="15">
      <c r="A35" s="219">
        <v>21</v>
      </c>
      <c r="B35" s="1136"/>
      <c r="C35" s="1658"/>
      <c r="D35" s="1658"/>
      <c r="E35" s="1658">
        <v>2131.5</v>
      </c>
      <c r="F35" s="1647"/>
      <c r="G35" s="1658"/>
      <c r="H35" s="1658"/>
      <c r="I35" s="1603">
        <v>1928.4</v>
      </c>
      <c r="J35" s="1647"/>
      <c r="K35" s="1658"/>
      <c r="L35" s="1658"/>
      <c r="M35" s="1603">
        <v>275.7</v>
      </c>
      <c r="N35" s="1647"/>
      <c r="O35" s="1658"/>
      <c r="P35" s="1658"/>
      <c r="Q35" s="1603">
        <v>194.7</v>
      </c>
    </row>
    <row r="36" spans="1:33" s="220" customFormat="1" ht="15">
      <c r="A36" s="219">
        <v>22</v>
      </c>
      <c r="B36" s="1136"/>
      <c r="C36" s="1658"/>
      <c r="D36" s="1658"/>
      <c r="E36" s="1658">
        <v>2062.8000000000002</v>
      </c>
      <c r="F36" s="1647"/>
      <c r="G36" s="1658"/>
      <c r="H36" s="1658"/>
      <c r="I36" s="1603">
        <v>1838.7</v>
      </c>
      <c r="J36" s="1647"/>
      <c r="K36" s="1658"/>
      <c r="L36" s="1658"/>
      <c r="M36" s="1603">
        <v>240.6</v>
      </c>
      <c r="N36" s="1647"/>
      <c r="O36" s="1658"/>
      <c r="P36" s="1658"/>
      <c r="Q36" s="1603">
        <v>170.7</v>
      </c>
    </row>
    <row r="37" spans="1:33" s="220" customFormat="1" ht="15">
      <c r="A37" s="219">
        <v>23</v>
      </c>
      <c r="B37" s="1136"/>
      <c r="C37" s="1658"/>
      <c r="D37" s="1658"/>
      <c r="E37" s="1603">
        <v>1755.6</v>
      </c>
      <c r="F37" s="1647"/>
      <c r="G37" s="1658"/>
      <c r="H37" s="1658"/>
      <c r="I37" s="1603">
        <v>1563</v>
      </c>
      <c r="J37" s="1647"/>
      <c r="K37" s="1658"/>
      <c r="L37" s="1658"/>
      <c r="M37" s="1603">
        <v>159</v>
      </c>
      <c r="N37" s="1647"/>
      <c r="O37" s="1658"/>
      <c r="P37" s="1658"/>
      <c r="Q37" s="1603">
        <v>158.6</v>
      </c>
    </row>
    <row r="38" spans="1:33" s="220" customFormat="1" ht="15">
      <c r="A38" s="219">
        <v>24</v>
      </c>
      <c r="B38" s="1136"/>
      <c r="C38" s="1658"/>
      <c r="D38" s="1658"/>
      <c r="E38" s="1603">
        <v>1321</v>
      </c>
      <c r="F38" s="1647"/>
      <c r="G38" s="1658"/>
      <c r="H38" s="1658"/>
      <c r="I38" s="1603">
        <v>1255</v>
      </c>
      <c r="J38" s="1647"/>
      <c r="K38" s="1658"/>
      <c r="L38" s="1658"/>
      <c r="M38" s="1603">
        <v>117</v>
      </c>
      <c r="N38" s="1647"/>
      <c r="O38" s="1658"/>
      <c r="P38" s="1658"/>
      <c r="Q38" s="1603">
        <v>135.6</v>
      </c>
    </row>
    <row r="39" spans="1:33" s="220" customFormat="1" ht="15">
      <c r="A39" s="219" t="s">
        <v>19</v>
      </c>
      <c r="B39" s="1207"/>
      <c r="C39" s="1659"/>
      <c r="D39" s="1659"/>
      <c r="E39" s="1660">
        <f>SUM(E15:E38)</f>
        <v>38875.000000000007</v>
      </c>
      <c r="F39" s="1659"/>
      <c r="G39" s="1659"/>
      <c r="H39" s="1659"/>
      <c r="I39" s="1660">
        <f>SUM(I15:I38)</f>
        <v>37451.799999999996</v>
      </c>
      <c r="J39" s="1659"/>
      <c r="K39" s="1659"/>
      <c r="L39" s="1659"/>
      <c r="M39" s="1660">
        <f>SUM(M15:M38)</f>
        <v>5666.7</v>
      </c>
      <c r="N39" s="1659"/>
      <c r="O39" s="1659"/>
      <c r="P39" s="1659"/>
      <c r="Q39" s="1660">
        <f>SUM(Q15:Q38)</f>
        <v>4696.4000000000005</v>
      </c>
    </row>
    <row r="40" spans="1:33" s="209" customFormat="1" ht="12.75" customHeight="1">
      <c r="A40" s="209" t="s">
        <v>20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 s="209" customFormat="1" ht="12.75" customHeight="1">
      <c r="A41" s="209" t="s">
        <v>21</v>
      </c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>
      <c r="A42" s="209" t="s">
        <v>651</v>
      </c>
      <c r="K42" s="209"/>
      <c r="L42" s="209"/>
      <c r="M42" s="209"/>
      <c r="N42" s="209"/>
      <c r="O42" s="209"/>
      <c r="P42" s="209"/>
      <c r="Q42" s="209"/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>
      <c r="A43" s="209" t="s">
        <v>23</v>
      </c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  <row r="44" spans="1:33">
      <c r="R44" s="1019"/>
      <c r="S44" s="1019"/>
      <c r="T44" s="1019"/>
      <c r="U44" s="1019"/>
      <c r="V44" s="1019"/>
      <c r="W44" s="1019"/>
      <c r="X44" s="1019"/>
      <c r="Y44" s="1019"/>
      <c r="Z44" s="1019"/>
      <c r="AA44" s="1019"/>
      <c r="AB44" s="1019"/>
      <c r="AC44" s="1019"/>
      <c r="AD44" s="1019"/>
      <c r="AE44" s="1019"/>
      <c r="AF44" s="1019"/>
      <c r="AG44" s="101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92D050"/>
  </sheetPr>
  <dimension ref="A1:AG44"/>
  <sheetViews>
    <sheetView zoomScale="85" zoomScaleNormal="85" workbookViewId="0">
      <selection activeCell="U26" sqref="U26"/>
    </sheetView>
  </sheetViews>
  <sheetFormatPr defaultRowHeight="12.75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>
      <c r="B1" s="2424" t="s">
        <v>484</v>
      </c>
      <c r="C1" s="2142"/>
      <c r="D1" s="2142"/>
      <c r="E1" s="2142"/>
      <c r="F1" s="2142"/>
      <c r="J1" s="801" t="s">
        <v>176</v>
      </c>
      <c r="N1" s="2418" t="s">
        <v>328</v>
      </c>
      <c r="O1" s="2418"/>
      <c r="P1" s="2418"/>
      <c r="Q1" s="2418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222" customFormat="1" ht="10.5" customHeight="1">
      <c r="B2" s="2419" t="s">
        <v>1</v>
      </c>
      <c r="C2" s="2128"/>
      <c r="D2" s="2128"/>
      <c r="E2" s="2128"/>
      <c r="F2" s="2128"/>
      <c r="I2" s="222" t="s">
        <v>59</v>
      </c>
      <c r="N2" s="2419" t="s">
        <v>2</v>
      </c>
      <c r="O2" s="2420"/>
      <c r="P2" s="2420"/>
      <c r="Q2" s="2420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222" customFormat="1" ht="13.5" customHeight="1">
      <c r="N3" s="222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222" customFormat="1" ht="15" customHeight="1">
      <c r="B4" s="2423" t="s">
        <v>4</v>
      </c>
      <c r="C4" s="2142"/>
      <c r="D4" s="224"/>
      <c r="E4" s="1016"/>
      <c r="F4" s="1016"/>
      <c r="G4" s="1016"/>
      <c r="H4" s="1016"/>
      <c r="I4" s="892" t="s">
        <v>5</v>
      </c>
      <c r="J4" s="223"/>
      <c r="K4" s="223"/>
      <c r="L4" s="223"/>
      <c r="O4" s="225" t="s">
        <v>622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222" customFormat="1" ht="9.75" customHeight="1">
      <c r="B5" s="2414" t="s">
        <v>7</v>
      </c>
      <c r="C5" s="2140"/>
      <c r="D5" s="223"/>
      <c r="E5" s="223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222" customFormat="1" ht="12" customHeight="1">
      <c r="A6" s="2421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222" customFormat="1" ht="15.75">
      <c r="A7" s="2422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222" customFormat="1" ht="9" customHeight="1">
      <c r="A8" s="1297" t="s">
        <v>400</v>
      </c>
      <c r="B8" s="1297" t="s">
        <v>401</v>
      </c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222" customFormat="1">
      <c r="A9" s="2409" t="s">
        <v>9</v>
      </c>
      <c r="B9" s="2415" t="s">
        <v>10</v>
      </c>
      <c r="C9" s="2416"/>
      <c r="D9" s="2416"/>
      <c r="E9" s="2416"/>
      <c r="F9" s="2416"/>
      <c r="G9" s="2416"/>
      <c r="H9" s="2416"/>
      <c r="I9" s="2417"/>
      <c r="J9" s="2415" t="s">
        <v>11</v>
      </c>
      <c r="K9" s="2416"/>
      <c r="L9" s="2416"/>
      <c r="M9" s="2416"/>
      <c r="N9" s="2416"/>
      <c r="O9" s="2416"/>
      <c r="P9" s="2416"/>
      <c r="Q9" s="2417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222" customFormat="1">
      <c r="A10" s="2410"/>
      <c r="B10" s="2362" t="s">
        <v>349</v>
      </c>
      <c r="C10" s="2412"/>
      <c r="D10" s="2412"/>
      <c r="E10" s="2413"/>
      <c r="F10" s="2362" t="s">
        <v>351</v>
      </c>
      <c r="G10" s="2135"/>
      <c r="H10" s="2135"/>
      <c r="I10" s="2136"/>
      <c r="J10" s="2362" t="s">
        <v>350</v>
      </c>
      <c r="K10" s="2412"/>
      <c r="L10" s="2412"/>
      <c r="M10" s="2413"/>
      <c r="N10" s="2362" t="s">
        <v>352</v>
      </c>
      <c r="O10" s="2412"/>
      <c r="P10" s="2412"/>
      <c r="Q10" s="2413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222" customFormat="1">
      <c r="A11" s="2410"/>
      <c r="B11" s="2362" t="s">
        <v>14</v>
      </c>
      <c r="C11" s="2412"/>
      <c r="E11" s="227">
        <v>6000</v>
      </c>
      <c r="F11" s="2362" t="s">
        <v>14</v>
      </c>
      <c r="G11" s="2412"/>
      <c r="H11" s="226"/>
      <c r="I11" s="227">
        <v>4000</v>
      </c>
      <c r="J11" s="2362" t="s">
        <v>14</v>
      </c>
      <c r="K11" s="2412"/>
      <c r="L11" s="226"/>
      <c r="M11" s="227">
        <f>E11</f>
        <v>6000</v>
      </c>
      <c r="N11" s="2362" t="s">
        <v>14</v>
      </c>
      <c r="O11" s="2412"/>
      <c r="P11" s="226"/>
      <c r="Q11" s="227">
        <f>I11</f>
        <v>4000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29" customFormat="1" ht="35.25" customHeight="1">
      <c r="A12" s="2411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>
      <c r="A14" s="232">
        <v>0</v>
      </c>
      <c r="B14" s="1136"/>
      <c r="C14" s="1658"/>
      <c r="D14" s="1658"/>
      <c r="E14" s="1658"/>
      <c r="F14" s="1647"/>
      <c r="G14" s="1658"/>
      <c r="H14" s="1658"/>
      <c r="I14" s="1658"/>
      <c r="J14" s="1647"/>
      <c r="K14" s="1658"/>
      <c r="L14" s="1658"/>
      <c r="M14" s="1658"/>
      <c r="N14" s="1647"/>
      <c r="O14" s="1658"/>
      <c r="P14" s="1658"/>
      <c r="Q14" s="1658"/>
    </row>
    <row r="15" spans="1:33" s="1488" customFormat="1" ht="15">
      <c r="A15" s="1487">
        <v>1</v>
      </c>
      <c r="B15" s="1136"/>
      <c r="C15" s="1658"/>
      <c r="D15" s="1658"/>
      <c r="E15" s="1658">
        <v>1220.0999999999999</v>
      </c>
      <c r="F15" s="1647"/>
      <c r="G15" s="1658"/>
      <c r="H15" s="1658"/>
      <c r="I15" s="1603">
        <v>2061.6</v>
      </c>
      <c r="J15" s="1647"/>
      <c r="K15" s="1658"/>
      <c r="L15" s="1658"/>
      <c r="M15" s="1603">
        <v>96.6</v>
      </c>
      <c r="N15" s="1647"/>
      <c r="O15" s="1658"/>
      <c r="P15" s="1658"/>
      <c r="Q15" s="1603">
        <v>468.9</v>
      </c>
    </row>
    <row r="16" spans="1:33" s="229" customFormat="1" ht="15">
      <c r="A16" s="232">
        <v>2</v>
      </c>
      <c r="B16" s="1136"/>
      <c r="C16" s="1658"/>
      <c r="D16" s="1658"/>
      <c r="E16" s="1658">
        <v>1133.0999999999999</v>
      </c>
      <c r="F16" s="1647"/>
      <c r="G16" s="1658"/>
      <c r="H16" s="1658"/>
      <c r="I16" s="1603">
        <v>1924.8</v>
      </c>
      <c r="J16" s="1647"/>
      <c r="K16" s="1658"/>
      <c r="L16" s="1658"/>
      <c r="M16" s="1603">
        <v>78.900000000000006</v>
      </c>
      <c r="N16" s="1647"/>
      <c r="O16" s="1658"/>
      <c r="P16" s="1658"/>
      <c r="Q16" s="1603">
        <v>435.3</v>
      </c>
    </row>
    <row r="17" spans="1:17" s="229" customFormat="1" ht="15">
      <c r="A17" s="232">
        <v>3</v>
      </c>
      <c r="B17" s="1136"/>
      <c r="C17" s="1658"/>
      <c r="D17" s="1658"/>
      <c r="E17" s="1658">
        <v>1043.1000000000001</v>
      </c>
      <c r="F17" s="1647"/>
      <c r="G17" s="1658"/>
      <c r="H17" s="1658"/>
      <c r="I17" s="1603">
        <v>1798.2</v>
      </c>
      <c r="J17" s="1647"/>
      <c r="K17" s="1658"/>
      <c r="L17" s="1658"/>
      <c r="M17" s="1603">
        <v>53.099999999999994</v>
      </c>
      <c r="N17" s="1647"/>
      <c r="O17" s="1658"/>
      <c r="P17" s="1658"/>
      <c r="Q17" s="1603">
        <v>407.7</v>
      </c>
    </row>
    <row r="18" spans="1:17" s="229" customFormat="1" ht="15">
      <c r="A18" s="232">
        <v>4</v>
      </c>
      <c r="B18" s="1136"/>
      <c r="C18" s="1658"/>
      <c r="D18" s="1658"/>
      <c r="E18" s="1658">
        <v>1012.8</v>
      </c>
      <c r="F18" s="1647"/>
      <c r="G18" s="1658"/>
      <c r="H18" s="1658"/>
      <c r="I18" s="1603">
        <v>1787.4</v>
      </c>
      <c r="J18" s="1647"/>
      <c r="K18" s="1658"/>
      <c r="L18" s="1658"/>
      <c r="M18" s="1603">
        <v>47.7</v>
      </c>
      <c r="N18" s="1647"/>
      <c r="O18" s="1658"/>
      <c r="P18" s="1658"/>
      <c r="Q18" s="1603">
        <v>405.3</v>
      </c>
    </row>
    <row r="19" spans="1:17" s="229" customFormat="1" ht="15">
      <c r="A19" s="232">
        <v>5</v>
      </c>
      <c r="B19" s="1136"/>
      <c r="C19" s="1658"/>
      <c r="D19" s="1658"/>
      <c r="E19" s="1658">
        <v>1045.5</v>
      </c>
      <c r="F19" s="1647"/>
      <c r="G19" s="1658"/>
      <c r="H19" s="1658"/>
      <c r="I19" s="1603">
        <v>1855.8000000000002</v>
      </c>
      <c r="J19" s="1647"/>
      <c r="K19" s="1658"/>
      <c r="L19" s="1658"/>
      <c r="M19" s="1603">
        <v>50.7</v>
      </c>
      <c r="N19" s="1647"/>
      <c r="O19" s="1658"/>
      <c r="P19" s="1658"/>
      <c r="Q19" s="1603">
        <v>401.1</v>
      </c>
    </row>
    <row r="20" spans="1:17" s="229" customFormat="1" ht="15">
      <c r="A20" s="232">
        <v>6</v>
      </c>
      <c r="B20" s="1136"/>
      <c r="C20" s="1658"/>
      <c r="D20" s="1658"/>
      <c r="E20" s="1658">
        <v>1210.2</v>
      </c>
      <c r="F20" s="1647"/>
      <c r="G20" s="1658"/>
      <c r="H20" s="1658"/>
      <c r="I20" s="1603">
        <v>2231.1</v>
      </c>
      <c r="J20" s="1647"/>
      <c r="K20" s="1658"/>
      <c r="L20" s="1658"/>
      <c r="M20" s="1603">
        <v>78.599999999999994</v>
      </c>
      <c r="N20" s="1647"/>
      <c r="O20" s="1658"/>
      <c r="P20" s="1658"/>
      <c r="Q20" s="1603">
        <v>464.1</v>
      </c>
    </row>
    <row r="21" spans="1:17" s="229" customFormat="1" ht="15">
      <c r="A21" s="232">
        <v>7</v>
      </c>
      <c r="B21" s="1136"/>
      <c r="C21" s="1658"/>
      <c r="D21" s="1658"/>
      <c r="E21" s="1658">
        <v>1458.6</v>
      </c>
      <c r="F21" s="1647"/>
      <c r="G21" s="1658"/>
      <c r="H21" s="1658"/>
      <c r="I21" s="1603">
        <v>2593.1999999999998</v>
      </c>
      <c r="J21" s="1647"/>
      <c r="K21" s="1658"/>
      <c r="L21" s="1658"/>
      <c r="M21" s="1603">
        <v>96</v>
      </c>
      <c r="N21" s="1647"/>
      <c r="O21" s="1658"/>
      <c r="P21" s="1658"/>
      <c r="Q21" s="1603">
        <v>519.9</v>
      </c>
    </row>
    <row r="22" spans="1:17" s="229" customFormat="1" ht="15">
      <c r="A22" s="232">
        <v>8</v>
      </c>
      <c r="B22" s="1136"/>
      <c r="C22" s="1658"/>
      <c r="D22" s="1658"/>
      <c r="E22" s="1658">
        <v>1726.5</v>
      </c>
      <c r="F22" s="1647"/>
      <c r="G22" s="1658"/>
      <c r="H22" s="1658"/>
      <c r="I22" s="1603">
        <v>2858.1000000000004</v>
      </c>
      <c r="J22" s="1647"/>
      <c r="K22" s="1658"/>
      <c r="L22" s="1658"/>
      <c r="M22" s="1603">
        <v>142.19999999999999</v>
      </c>
      <c r="N22" s="1647"/>
      <c r="O22" s="1658"/>
      <c r="P22" s="1658"/>
      <c r="Q22" s="1603">
        <v>545.1</v>
      </c>
    </row>
    <row r="23" spans="1:17" s="229" customFormat="1" ht="15">
      <c r="A23" s="232">
        <v>9</v>
      </c>
      <c r="B23" s="1136"/>
      <c r="C23" s="1658"/>
      <c r="D23" s="1658"/>
      <c r="E23" s="1658">
        <v>2049.3000000000002</v>
      </c>
      <c r="F23" s="1647"/>
      <c r="G23" s="1658"/>
      <c r="H23" s="1658"/>
      <c r="I23" s="1603">
        <v>3156.3</v>
      </c>
      <c r="J23" s="1647"/>
      <c r="K23" s="1658"/>
      <c r="L23" s="1658"/>
      <c r="M23" s="1603">
        <v>200.7</v>
      </c>
      <c r="N23" s="1647"/>
      <c r="O23" s="1658"/>
      <c r="P23" s="1658"/>
      <c r="Q23" s="1603">
        <v>581.40000000000009</v>
      </c>
    </row>
    <row r="24" spans="1:17" s="229" customFormat="1" ht="15">
      <c r="A24" s="232">
        <v>10</v>
      </c>
      <c r="B24" s="1136"/>
      <c r="C24" s="1658"/>
      <c r="D24" s="1658"/>
      <c r="E24" s="1658">
        <v>2180.1</v>
      </c>
      <c r="F24" s="1647"/>
      <c r="G24" s="1658"/>
      <c r="H24" s="1658"/>
      <c r="I24" s="1603">
        <v>3425.7</v>
      </c>
      <c r="J24" s="1647"/>
      <c r="K24" s="1658"/>
      <c r="L24" s="1658"/>
      <c r="M24" s="1603">
        <v>267.89999999999998</v>
      </c>
      <c r="N24" s="1647"/>
      <c r="O24" s="1658"/>
      <c r="P24" s="1658"/>
      <c r="Q24" s="1603">
        <v>648</v>
      </c>
    </row>
    <row r="25" spans="1:17" s="229" customFormat="1" ht="15">
      <c r="A25" s="232">
        <v>11</v>
      </c>
      <c r="B25" s="1136"/>
      <c r="C25" s="1658"/>
      <c r="D25" s="1658"/>
      <c r="E25" s="1658">
        <v>2186.6999999999998</v>
      </c>
      <c r="F25" s="1647"/>
      <c r="G25" s="1658"/>
      <c r="H25" s="1658"/>
      <c r="I25" s="1603">
        <v>3459.8999999999996</v>
      </c>
      <c r="J25" s="1647"/>
      <c r="K25" s="1658"/>
      <c r="L25" s="1658"/>
      <c r="M25" s="1603">
        <v>297.89999999999998</v>
      </c>
      <c r="N25" s="1647"/>
      <c r="O25" s="1658"/>
      <c r="P25" s="1658"/>
      <c r="Q25" s="1603">
        <v>672</v>
      </c>
    </row>
    <row r="26" spans="1:17" s="229" customFormat="1" ht="15">
      <c r="A26" s="232">
        <v>12</v>
      </c>
      <c r="B26" s="1136"/>
      <c r="C26" s="1658"/>
      <c r="D26" s="1658"/>
      <c r="E26" s="1658">
        <v>2154</v>
      </c>
      <c r="F26" s="1647"/>
      <c r="G26" s="1658"/>
      <c r="H26" s="1658"/>
      <c r="I26" s="1603">
        <v>3490.2</v>
      </c>
      <c r="J26" s="1647"/>
      <c r="K26" s="1658"/>
      <c r="L26" s="1658"/>
      <c r="M26" s="1603">
        <v>279.60000000000002</v>
      </c>
      <c r="N26" s="1647"/>
      <c r="O26" s="1658"/>
      <c r="P26" s="1658"/>
      <c r="Q26" s="1603">
        <v>714.90000000000009</v>
      </c>
    </row>
    <row r="27" spans="1:17" s="229" customFormat="1" ht="15">
      <c r="A27" s="232">
        <v>13</v>
      </c>
      <c r="B27" s="1136"/>
      <c r="C27" s="1658"/>
      <c r="D27" s="1658"/>
      <c r="E27" s="1658">
        <v>2175.8999999999996</v>
      </c>
      <c r="F27" s="1647"/>
      <c r="G27" s="1658"/>
      <c r="H27" s="1658"/>
      <c r="I27" s="1603">
        <v>3396.8999999999996</v>
      </c>
      <c r="J27" s="1647"/>
      <c r="K27" s="1658"/>
      <c r="L27" s="1658"/>
      <c r="M27" s="1603">
        <v>260.10000000000002</v>
      </c>
      <c r="N27" s="1647"/>
      <c r="O27" s="1658"/>
      <c r="P27" s="1658"/>
      <c r="Q27" s="1603">
        <v>676.5</v>
      </c>
    </row>
    <row r="28" spans="1:17" s="229" customFormat="1" ht="15">
      <c r="A28" s="232">
        <v>14</v>
      </c>
      <c r="B28" s="1136"/>
      <c r="C28" s="1658"/>
      <c r="D28" s="1658"/>
      <c r="E28" s="1658">
        <v>2151.8999999999996</v>
      </c>
      <c r="F28" s="1647"/>
      <c r="G28" s="1658"/>
      <c r="H28" s="1658"/>
      <c r="I28" s="1603">
        <v>3401.4</v>
      </c>
      <c r="J28" s="1647"/>
      <c r="K28" s="1658"/>
      <c r="L28" s="1658"/>
      <c r="M28" s="1603">
        <v>244.50000000000003</v>
      </c>
      <c r="N28" s="1647"/>
      <c r="O28" s="1658"/>
      <c r="P28" s="1658"/>
      <c r="Q28" s="1603">
        <v>666.6</v>
      </c>
    </row>
    <row r="29" spans="1:17" s="229" customFormat="1" ht="15">
      <c r="A29" s="232">
        <v>15</v>
      </c>
      <c r="B29" s="1136"/>
      <c r="C29" s="1658"/>
      <c r="D29" s="1658"/>
      <c r="E29" s="1658">
        <v>2151.3000000000002</v>
      </c>
      <c r="F29" s="1647"/>
      <c r="G29" s="1658"/>
      <c r="H29" s="1658"/>
      <c r="I29" s="1603">
        <v>3338.7</v>
      </c>
      <c r="J29" s="1647"/>
      <c r="K29" s="1658"/>
      <c r="L29" s="1658"/>
      <c r="M29" s="1603">
        <v>279.60000000000002</v>
      </c>
      <c r="N29" s="1647"/>
      <c r="O29" s="1658"/>
      <c r="P29" s="1658"/>
      <c r="Q29" s="1603">
        <v>663.6</v>
      </c>
    </row>
    <row r="30" spans="1:17" s="229" customFormat="1" ht="15">
      <c r="A30" s="232">
        <v>16</v>
      </c>
      <c r="B30" s="1136"/>
      <c r="C30" s="1658"/>
      <c r="D30" s="1658"/>
      <c r="E30" s="1658">
        <v>2172.3000000000002</v>
      </c>
      <c r="F30" s="1647"/>
      <c r="G30" s="1658"/>
      <c r="H30" s="1658"/>
      <c r="I30" s="1603">
        <v>3327</v>
      </c>
      <c r="J30" s="1647"/>
      <c r="K30" s="1658"/>
      <c r="L30" s="1658"/>
      <c r="M30" s="1603">
        <v>305.39999999999998</v>
      </c>
      <c r="N30" s="1647"/>
      <c r="O30" s="1658"/>
      <c r="P30" s="1658"/>
      <c r="Q30" s="1603">
        <v>669.3</v>
      </c>
    </row>
    <row r="31" spans="1:17" s="233" customFormat="1" ht="15">
      <c r="A31" s="232">
        <v>17</v>
      </c>
      <c r="B31" s="1136"/>
      <c r="C31" s="1658"/>
      <c r="D31" s="1658"/>
      <c r="E31" s="1658">
        <v>2133.3000000000002</v>
      </c>
      <c r="F31" s="1647"/>
      <c r="G31" s="1658"/>
      <c r="H31" s="1658"/>
      <c r="I31" s="1603">
        <v>3336</v>
      </c>
      <c r="J31" s="1647"/>
      <c r="K31" s="1658"/>
      <c r="L31" s="1658"/>
      <c r="M31" s="1603">
        <v>291.29999999999995</v>
      </c>
      <c r="N31" s="1647"/>
      <c r="O31" s="1658"/>
      <c r="P31" s="1658"/>
      <c r="Q31" s="1603">
        <v>692.7</v>
      </c>
    </row>
    <row r="32" spans="1:17" s="233" customFormat="1" ht="15">
      <c r="A32" s="232">
        <v>18</v>
      </c>
      <c r="B32" s="1136"/>
      <c r="C32" s="1658"/>
      <c r="D32" s="1658"/>
      <c r="E32" s="1658">
        <v>2101.5</v>
      </c>
      <c r="F32" s="1647"/>
      <c r="G32" s="1658"/>
      <c r="H32" s="1658"/>
      <c r="I32" s="1603">
        <v>3472.5</v>
      </c>
      <c r="J32" s="1647"/>
      <c r="K32" s="1658"/>
      <c r="L32" s="1658"/>
      <c r="M32" s="1603">
        <v>194.7</v>
      </c>
      <c r="N32" s="1647"/>
      <c r="O32" s="1658"/>
      <c r="P32" s="1658"/>
      <c r="Q32" s="1603">
        <v>653.09999999999991</v>
      </c>
    </row>
    <row r="33" spans="1:33" s="233" customFormat="1" ht="15">
      <c r="A33" s="232">
        <v>19</v>
      </c>
      <c r="B33" s="1136"/>
      <c r="C33" s="1658"/>
      <c r="D33" s="1658"/>
      <c r="E33" s="1658">
        <v>2088.6</v>
      </c>
      <c r="F33" s="1647"/>
      <c r="G33" s="1658"/>
      <c r="H33" s="1658"/>
      <c r="I33" s="1603">
        <v>3482.7</v>
      </c>
      <c r="J33" s="1647"/>
      <c r="K33" s="1658"/>
      <c r="L33" s="1658"/>
      <c r="M33" s="1603">
        <v>172.2</v>
      </c>
      <c r="N33" s="1647"/>
      <c r="O33" s="1658"/>
      <c r="P33" s="1658"/>
      <c r="Q33" s="1603">
        <v>649.5</v>
      </c>
    </row>
    <row r="34" spans="1:33" s="233" customFormat="1" ht="15">
      <c r="A34" s="232">
        <v>20</v>
      </c>
      <c r="B34" s="1136"/>
      <c r="C34" s="1658"/>
      <c r="D34" s="1658"/>
      <c r="E34" s="1658">
        <v>1998.9</v>
      </c>
      <c r="F34" s="1647"/>
      <c r="G34" s="1658"/>
      <c r="H34" s="1658"/>
      <c r="I34" s="1603">
        <v>3405</v>
      </c>
      <c r="J34" s="1647"/>
      <c r="K34" s="1658"/>
      <c r="L34" s="1658"/>
      <c r="M34" s="1603">
        <v>153.6</v>
      </c>
      <c r="N34" s="1647"/>
      <c r="O34" s="1658"/>
      <c r="P34" s="1658"/>
      <c r="Q34" s="1603">
        <v>612.6</v>
      </c>
    </row>
    <row r="35" spans="1:33" s="233" customFormat="1" ht="15">
      <c r="A35" s="232">
        <v>21</v>
      </c>
      <c r="B35" s="1136"/>
      <c r="C35" s="1658"/>
      <c r="D35" s="1658"/>
      <c r="E35" s="1658">
        <v>1815</v>
      </c>
      <c r="F35" s="1647"/>
      <c r="G35" s="1658"/>
      <c r="H35" s="1658"/>
      <c r="I35" s="1603">
        <v>3302.1000000000004</v>
      </c>
      <c r="J35" s="1647"/>
      <c r="K35" s="1658"/>
      <c r="L35" s="1658"/>
      <c r="M35" s="1603">
        <v>112.5</v>
      </c>
      <c r="N35" s="1647"/>
      <c r="O35" s="1658"/>
      <c r="P35" s="1658"/>
      <c r="Q35" s="1603">
        <v>586.79999999999995</v>
      </c>
    </row>
    <row r="36" spans="1:33" s="233" customFormat="1" ht="15">
      <c r="A36" s="232">
        <v>22</v>
      </c>
      <c r="B36" s="1136"/>
      <c r="C36" s="1658"/>
      <c r="D36" s="1658"/>
      <c r="E36" s="1658">
        <v>1674.3</v>
      </c>
      <c r="F36" s="1647"/>
      <c r="G36" s="1658"/>
      <c r="H36" s="1658"/>
      <c r="I36" s="1603">
        <v>3125.3999999999996</v>
      </c>
      <c r="J36" s="1647"/>
      <c r="K36" s="1658"/>
      <c r="L36" s="1658"/>
      <c r="M36" s="1603">
        <v>90.300000000000011</v>
      </c>
      <c r="N36" s="1647"/>
      <c r="O36" s="1658"/>
      <c r="P36" s="1658"/>
      <c r="Q36" s="1603">
        <v>532.19999999999993</v>
      </c>
    </row>
    <row r="37" spans="1:33" s="233" customFormat="1" ht="15">
      <c r="A37" s="232">
        <v>23</v>
      </c>
      <c r="B37" s="1136"/>
      <c r="C37" s="1658"/>
      <c r="D37" s="1658"/>
      <c r="E37" s="1603">
        <v>1426.5</v>
      </c>
      <c r="F37" s="1647"/>
      <c r="G37" s="1658"/>
      <c r="H37" s="1658"/>
      <c r="I37" s="1603">
        <v>2816.1</v>
      </c>
      <c r="J37" s="1647"/>
      <c r="K37" s="1658"/>
      <c r="L37" s="1658"/>
      <c r="M37" s="1603">
        <v>35.1</v>
      </c>
      <c r="N37" s="1647"/>
      <c r="O37" s="1658"/>
      <c r="P37" s="1658"/>
      <c r="Q37" s="1603">
        <v>447.3</v>
      </c>
    </row>
    <row r="38" spans="1:33" s="233" customFormat="1" ht="15">
      <c r="A38" s="232">
        <v>24</v>
      </c>
      <c r="B38" s="1136"/>
      <c r="C38" s="1658"/>
      <c r="D38" s="1658"/>
      <c r="E38" s="1603">
        <v>615.29999999999995</v>
      </c>
      <c r="F38" s="1647"/>
      <c r="G38" s="1658"/>
      <c r="H38" s="1658"/>
      <c r="I38" s="1603">
        <v>1236</v>
      </c>
      <c r="J38" s="1647"/>
      <c r="K38" s="1658"/>
      <c r="L38" s="1658"/>
      <c r="M38" s="1603">
        <v>14.7</v>
      </c>
      <c r="N38" s="1647"/>
      <c r="O38" s="1658"/>
      <c r="P38" s="1658"/>
      <c r="Q38" s="1603">
        <v>214.8</v>
      </c>
    </row>
    <row r="39" spans="1:33" s="233" customFormat="1" ht="15">
      <c r="A39" s="232" t="s">
        <v>19</v>
      </c>
      <c r="B39" s="1207"/>
      <c r="C39" s="1659"/>
      <c r="D39" s="1659"/>
      <c r="E39" s="1660">
        <f>SUM(E15:E38)</f>
        <v>40924.80000000001</v>
      </c>
      <c r="F39" s="1659"/>
      <c r="G39" s="1659"/>
      <c r="H39" s="1659"/>
      <c r="I39" s="1660">
        <f>SUM(I15:I38)</f>
        <v>68282.099999999991</v>
      </c>
      <c r="J39" s="1659"/>
      <c r="K39" s="1659"/>
      <c r="L39" s="1659"/>
      <c r="M39" s="1660">
        <f>SUM(M15:M38)</f>
        <v>3843.8999999999996</v>
      </c>
      <c r="N39" s="1659"/>
      <c r="O39" s="1659"/>
      <c r="P39" s="1659"/>
      <c r="Q39" s="1660">
        <f>SUM(Q15:Q38)</f>
        <v>13328.7</v>
      </c>
    </row>
    <row r="40" spans="1:33" s="222" customFormat="1" ht="12.75" customHeight="1">
      <c r="A40" s="222" t="s">
        <v>20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 s="222" customFormat="1" ht="12.75" customHeight="1">
      <c r="A41" s="222" t="s">
        <v>21</v>
      </c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>
      <c r="A42" s="222" t="s">
        <v>651</v>
      </c>
      <c r="K42" s="222"/>
      <c r="L42" s="222"/>
      <c r="M42" s="222"/>
      <c r="N42" s="222"/>
      <c r="O42" s="222"/>
      <c r="P42" s="222"/>
      <c r="Q42" s="222"/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>
      <c r="A43" s="222" t="s">
        <v>23</v>
      </c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  <row r="44" spans="1:33">
      <c r="R44" s="1017"/>
      <c r="S44" s="1017"/>
      <c r="T44" s="1017"/>
      <c r="U44" s="1017"/>
      <c r="V44" s="1017"/>
      <c r="W44" s="1017"/>
      <c r="X44" s="1017"/>
      <c r="Y44" s="1017"/>
      <c r="Z44" s="1017"/>
      <c r="AA44" s="1017"/>
      <c r="AB44" s="1017"/>
      <c r="AC44" s="1017"/>
      <c r="AD44" s="1017"/>
      <c r="AE44" s="1017"/>
      <c r="AF44" s="1017"/>
      <c r="AG44" s="101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92D050"/>
  </sheetPr>
  <dimension ref="A1:AG44"/>
  <sheetViews>
    <sheetView zoomScale="85" zoomScaleNormal="85" workbookViewId="0">
      <selection activeCell="A7" sqref="A7:Q7"/>
    </sheetView>
  </sheetViews>
  <sheetFormatPr defaultRowHeight="12.75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>
      <c r="B1" s="2439" t="s">
        <v>484</v>
      </c>
      <c r="C1" s="2142"/>
      <c r="D1" s="2142"/>
      <c r="E1" s="2142"/>
      <c r="F1" s="2142"/>
      <c r="J1" s="801" t="s">
        <v>176</v>
      </c>
      <c r="N1" s="2391" t="s">
        <v>60</v>
      </c>
      <c r="O1" s="2391"/>
      <c r="P1" s="2391"/>
      <c r="Q1" s="2391"/>
      <c r="R1" s="1014"/>
      <c r="S1" s="1014"/>
      <c r="T1" s="1014"/>
      <c r="U1" s="1014"/>
      <c r="V1" s="1014"/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</row>
    <row r="2" spans="1:33" s="235" customFormat="1" ht="10.5" customHeight="1">
      <c r="B2" s="2435" t="s">
        <v>1</v>
      </c>
      <c r="C2" s="2128"/>
      <c r="D2" s="2128"/>
      <c r="E2" s="2128"/>
      <c r="F2" s="2128"/>
      <c r="I2" s="235" t="s">
        <v>28</v>
      </c>
      <c r="N2" s="2435" t="s">
        <v>2</v>
      </c>
      <c r="O2" s="2436"/>
      <c r="P2" s="2436"/>
      <c r="Q2" s="2436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1014"/>
      <c r="AD2" s="1014"/>
      <c r="AE2" s="1014"/>
      <c r="AF2" s="1014"/>
      <c r="AG2" s="1014"/>
    </row>
    <row r="3" spans="1:33" s="235" customFormat="1" ht="13.5" customHeight="1">
      <c r="N3" s="235" t="s">
        <v>3</v>
      </c>
      <c r="R3" s="1014"/>
      <c r="S3" s="1014"/>
      <c r="T3" s="1014"/>
      <c r="U3" s="1014"/>
      <c r="V3" s="1014"/>
      <c r="W3" s="1014"/>
      <c r="X3" s="1014"/>
      <c r="Y3" s="1014"/>
      <c r="Z3" s="1014"/>
      <c r="AA3" s="1014"/>
      <c r="AB3" s="1014"/>
      <c r="AC3" s="1014"/>
      <c r="AD3" s="1014"/>
      <c r="AE3" s="1014"/>
      <c r="AF3" s="1014"/>
      <c r="AG3" s="1014"/>
    </row>
    <row r="4" spans="1:33" s="235" customFormat="1" ht="15" customHeight="1">
      <c r="B4" s="2438" t="s">
        <v>4</v>
      </c>
      <c r="C4" s="2142"/>
      <c r="D4" s="237"/>
      <c r="E4" s="1014"/>
      <c r="F4" s="1014"/>
      <c r="G4" s="1014"/>
      <c r="H4" s="1014"/>
      <c r="I4" s="893" t="s">
        <v>5</v>
      </c>
      <c r="J4" s="236"/>
      <c r="K4" s="236"/>
      <c r="L4" s="236"/>
      <c r="O4" s="238" t="s">
        <v>61</v>
      </c>
      <c r="R4" s="1014"/>
      <c r="S4" s="1014"/>
      <c r="T4" s="1014"/>
      <c r="U4" s="1014"/>
      <c r="V4" s="1014"/>
      <c r="W4" s="1014"/>
      <c r="X4" s="1014"/>
      <c r="Y4" s="1014"/>
      <c r="Z4" s="1014"/>
      <c r="AA4" s="1014"/>
      <c r="AB4" s="1014"/>
      <c r="AC4" s="1014"/>
      <c r="AD4" s="1014"/>
      <c r="AE4" s="1014"/>
      <c r="AF4" s="1014"/>
      <c r="AG4" s="1014"/>
    </row>
    <row r="5" spans="1:33" s="235" customFormat="1" ht="9.75" customHeight="1">
      <c r="B5" s="2431" t="s">
        <v>7</v>
      </c>
      <c r="C5" s="2140"/>
      <c r="D5" s="236"/>
      <c r="E5" s="236"/>
      <c r="R5" s="1014"/>
      <c r="S5" s="1014"/>
      <c r="T5" s="1014"/>
      <c r="U5" s="1014"/>
      <c r="V5" s="1014"/>
      <c r="W5" s="1014"/>
      <c r="X5" s="1014"/>
      <c r="Y5" s="1014"/>
      <c r="Z5" s="1014"/>
      <c r="AA5" s="1014"/>
      <c r="AB5" s="1014"/>
      <c r="AC5" s="1014"/>
      <c r="AD5" s="1014"/>
      <c r="AE5" s="1014"/>
      <c r="AF5" s="1014"/>
      <c r="AG5" s="1014"/>
    </row>
    <row r="6" spans="1:33" s="235" customFormat="1" ht="12" customHeight="1">
      <c r="A6" s="243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</row>
    <row r="7" spans="1:33" s="235" customFormat="1" ht="15.75">
      <c r="A7" s="240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4"/>
      <c r="S7" s="1014"/>
      <c r="T7" s="1014"/>
      <c r="U7" s="1014"/>
      <c r="V7" s="1014"/>
      <c r="W7" s="1014"/>
      <c r="X7" s="1014"/>
      <c r="Y7" s="1014"/>
      <c r="Z7" s="1014"/>
      <c r="AA7" s="1014"/>
      <c r="AB7" s="1014"/>
      <c r="AC7" s="1014"/>
      <c r="AD7" s="1014"/>
      <c r="AE7" s="1014"/>
      <c r="AF7" s="1014"/>
      <c r="AG7" s="1014"/>
    </row>
    <row r="8" spans="1:33" s="235" customFormat="1" ht="9" customHeight="1">
      <c r="A8" s="1297">
        <v>30</v>
      </c>
      <c r="B8" s="1297">
        <v>49</v>
      </c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</row>
    <row r="9" spans="1:33" s="235" customFormat="1">
      <c r="A9" s="2425" t="s">
        <v>9</v>
      </c>
      <c r="B9" s="2432" t="s">
        <v>10</v>
      </c>
      <c r="C9" s="2433"/>
      <c r="D9" s="2433"/>
      <c r="E9" s="2433"/>
      <c r="F9" s="2433"/>
      <c r="G9" s="2433"/>
      <c r="H9" s="2433"/>
      <c r="I9" s="2434"/>
      <c r="J9" s="2432" t="s">
        <v>11</v>
      </c>
      <c r="K9" s="2433"/>
      <c r="L9" s="2433"/>
      <c r="M9" s="2433"/>
      <c r="N9" s="2433"/>
      <c r="O9" s="2433"/>
      <c r="P9" s="2433"/>
      <c r="Q9" s="2434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</row>
    <row r="10" spans="1:33" s="235" customFormat="1">
      <c r="A10" s="2426"/>
      <c r="B10" s="2428" t="s">
        <v>353</v>
      </c>
      <c r="C10" s="2429"/>
      <c r="D10" s="2429"/>
      <c r="E10" s="2430"/>
      <c r="F10" s="2428" t="s">
        <v>354</v>
      </c>
      <c r="G10" s="2135"/>
      <c r="H10" s="2135"/>
      <c r="I10" s="2136"/>
      <c r="J10" s="2428" t="s">
        <v>353</v>
      </c>
      <c r="K10" s="2429"/>
      <c r="L10" s="2429"/>
      <c r="M10" s="2430"/>
      <c r="N10" s="2428" t="s">
        <v>354</v>
      </c>
      <c r="O10" s="2429"/>
      <c r="P10" s="2429"/>
      <c r="Q10" s="2430"/>
      <c r="R10" s="1014"/>
      <c r="S10" s="1014"/>
      <c r="T10" s="1014"/>
      <c r="U10" s="1014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</row>
    <row r="11" spans="1:33" s="235" customFormat="1">
      <c r="A11" s="2426"/>
      <c r="B11" s="2428" t="s">
        <v>14</v>
      </c>
      <c r="C11" s="2429"/>
      <c r="E11" s="240">
        <v>12000</v>
      </c>
      <c r="F11" s="2428" t="s">
        <v>14</v>
      </c>
      <c r="G11" s="2429"/>
      <c r="H11" s="239"/>
      <c r="I11" s="240">
        <v>12000</v>
      </c>
      <c r="J11" s="2428" t="s">
        <v>14</v>
      </c>
      <c r="K11" s="2429"/>
      <c r="L11" s="239"/>
      <c r="M11" s="240">
        <f>E11</f>
        <v>12000</v>
      </c>
      <c r="N11" s="2428" t="s">
        <v>14</v>
      </c>
      <c r="O11" s="2429"/>
      <c r="P11" s="239"/>
      <c r="Q11" s="240">
        <f>I11</f>
        <v>12000</v>
      </c>
      <c r="R11" s="1014"/>
      <c r="S11" s="1014"/>
      <c r="T11" s="1014"/>
      <c r="U11" s="1014"/>
      <c r="V11" s="1014"/>
      <c r="W11" s="1014"/>
      <c r="X11" s="1014"/>
      <c r="Y11" s="1014"/>
      <c r="Z11" s="1014"/>
      <c r="AA11" s="1014"/>
      <c r="AB11" s="1014"/>
      <c r="AC11" s="1014"/>
      <c r="AD11" s="1014"/>
      <c r="AE11" s="1014"/>
      <c r="AF11" s="1014"/>
      <c r="AG11" s="1014"/>
    </row>
    <row r="12" spans="1:33" s="242" customFormat="1" ht="35.25" customHeight="1">
      <c r="A12" s="2427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>
      <c r="A14" s="245">
        <v>0</v>
      </c>
      <c r="B14" s="1136"/>
      <c r="C14" s="1658"/>
      <c r="D14" s="1658"/>
      <c r="E14" s="1658"/>
      <c r="F14" s="1647"/>
      <c r="G14" s="1658"/>
      <c r="H14" s="1658"/>
      <c r="I14" s="1658"/>
      <c r="J14" s="1647"/>
      <c r="K14" s="1658"/>
      <c r="L14" s="1658"/>
      <c r="M14" s="1658"/>
      <c r="N14" s="1647"/>
      <c r="O14" s="1658"/>
      <c r="P14" s="1658"/>
      <c r="Q14" s="1658"/>
    </row>
    <row r="15" spans="1:33" s="1486" customFormat="1" ht="15">
      <c r="A15" s="1485">
        <v>1</v>
      </c>
      <c r="B15" s="1136"/>
      <c r="C15" s="1658"/>
      <c r="D15" s="1658"/>
      <c r="E15" s="1658">
        <v>0</v>
      </c>
      <c r="F15" s="1647"/>
      <c r="G15" s="1658"/>
      <c r="H15" s="1658"/>
      <c r="I15" s="1603">
        <v>0</v>
      </c>
      <c r="J15" s="1647"/>
      <c r="K15" s="1658"/>
      <c r="L15" s="1658"/>
      <c r="M15" s="1603">
        <v>0</v>
      </c>
      <c r="N15" s="1647"/>
      <c r="O15" s="1658"/>
      <c r="P15" s="1658"/>
      <c r="Q15" s="1603">
        <v>0</v>
      </c>
    </row>
    <row r="16" spans="1:33" s="242" customFormat="1" ht="15">
      <c r="A16" s="245">
        <v>2</v>
      </c>
      <c r="B16" s="1136"/>
      <c r="C16" s="1658"/>
      <c r="D16" s="1658"/>
      <c r="E16" s="1658">
        <v>0</v>
      </c>
      <c r="F16" s="1647"/>
      <c r="G16" s="1658"/>
      <c r="H16" s="1658"/>
      <c r="I16" s="1603">
        <v>0</v>
      </c>
      <c r="J16" s="1647"/>
      <c r="K16" s="1658"/>
      <c r="L16" s="1658"/>
      <c r="M16" s="1603">
        <v>0</v>
      </c>
      <c r="N16" s="1647"/>
      <c r="O16" s="1658"/>
      <c r="P16" s="1658"/>
      <c r="Q16" s="1603">
        <v>0</v>
      </c>
    </row>
    <row r="17" spans="1:19" s="242" customFormat="1" ht="15">
      <c r="A17" s="245">
        <v>3</v>
      </c>
      <c r="B17" s="1136"/>
      <c r="C17" s="1658"/>
      <c r="D17" s="1658"/>
      <c r="E17" s="1658">
        <v>0</v>
      </c>
      <c r="F17" s="1647"/>
      <c r="G17" s="1658"/>
      <c r="H17" s="1658"/>
      <c r="I17" s="1603">
        <v>0</v>
      </c>
      <c r="J17" s="1647"/>
      <c r="K17" s="1658"/>
      <c r="L17" s="1658"/>
      <c r="M17" s="1603">
        <v>0</v>
      </c>
      <c r="N17" s="1647"/>
      <c r="O17" s="1658"/>
      <c r="P17" s="1658"/>
      <c r="Q17" s="1603">
        <v>0</v>
      </c>
    </row>
    <row r="18" spans="1:19" s="242" customFormat="1" ht="15">
      <c r="A18" s="245">
        <v>4</v>
      </c>
      <c r="B18" s="1136"/>
      <c r="C18" s="1658"/>
      <c r="D18" s="1658"/>
      <c r="E18" s="1658">
        <v>0</v>
      </c>
      <c r="F18" s="1647"/>
      <c r="G18" s="1658"/>
      <c r="H18" s="1658"/>
      <c r="I18" s="1603">
        <v>0</v>
      </c>
      <c r="J18" s="1647"/>
      <c r="K18" s="1658"/>
      <c r="L18" s="1658"/>
      <c r="M18" s="1603">
        <v>0</v>
      </c>
      <c r="N18" s="1647"/>
      <c r="O18" s="1658"/>
      <c r="P18" s="1658"/>
      <c r="Q18" s="1603">
        <v>0</v>
      </c>
    </row>
    <row r="19" spans="1:19" s="242" customFormat="1" ht="15">
      <c r="A19" s="245">
        <v>5</v>
      </c>
      <c r="B19" s="1136"/>
      <c r="C19" s="1658"/>
      <c r="D19" s="1658"/>
      <c r="E19" s="1658">
        <v>0</v>
      </c>
      <c r="F19" s="1647"/>
      <c r="G19" s="1658"/>
      <c r="H19" s="1658"/>
      <c r="I19" s="1603">
        <v>0</v>
      </c>
      <c r="J19" s="1647"/>
      <c r="K19" s="1658"/>
      <c r="L19" s="1658"/>
      <c r="M19" s="1603">
        <v>0</v>
      </c>
      <c r="N19" s="1647"/>
      <c r="O19" s="1658"/>
      <c r="P19" s="1658"/>
      <c r="Q19" s="1603">
        <v>0</v>
      </c>
    </row>
    <row r="20" spans="1:19" s="242" customFormat="1" ht="15">
      <c r="A20" s="245">
        <v>6</v>
      </c>
      <c r="B20" s="1136"/>
      <c r="C20" s="1658"/>
      <c r="D20" s="1658"/>
      <c r="E20" s="1658">
        <v>0</v>
      </c>
      <c r="F20" s="1647"/>
      <c r="G20" s="1658"/>
      <c r="H20" s="1658"/>
      <c r="I20" s="1603">
        <v>0</v>
      </c>
      <c r="J20" s="1647"/>
      <c r="K20" s="1658"/>
      <c r="L20" s="1658"/>
      <c r="M20" s="1603">
        <v>0</v>
      </c>
      <c r="N20" s="1647"/>
      <c r="O20" s="1658"/>
      <c r="P20" s="1658"/>
      <c r="Q20" s="1603">
        <v>0</v>
      </c>
    </row>
    <row r="21" spans="1:19" s="242" customFormat="1" ht="15">
      <c r="A21" s="245">
        <v>7</v>
      </c>
      <c r="B21" s="1136"/>
      <c r="C21" s="1658"/>
      <c r="D21" s="1658"/>
      <c r="E21" s="1658">
        <v>0</v>
      </c>
      <c r="F21" s="1647"/>
      <c r="G21" s="1658"/>
      <c r="H21" s="1658"/>
      <c r="I21" s="1603">
        <v>0</v>
      </c>
      <c r="J21" s="1647"/>
      <c r="K21" s="1658"/>
      <c r="L21" s="1658"/>
      <c r="M21" s="1603">
        <v>0</v>
      </c>
      <c r="N21" s="1647"/>
      <c r="O21" s="1658"/>
      <c r="P21" s="1658"/>
      <c r="Q21" s="1603">
        <v>0</v>
      </c>
    </row>
    <row r="22" spans="1:19" s="242" customFormat="1" ht="15">
      <c r="A22" s="245">
        <v>8</v>
      </c>
      <c r="B22" s="1136"/>
      <c r="C22" s="1658"/>
      <c r="D22" s="1658"/>
      <c r="E22" s="1658">
        <v>0</v>
      </c>
      <c r="F22" s="1647"/>
      <c r="G22" s="1658"/>
      <c r="H22" s="1658"/>
      <c r="I22" s="1603">
        <v>0</v>
      </c>
      <c r="J22" s="1647"/>
      <c r="K22" s="1658"/>
      <c r="L22" s="1658"/>
      <c r="M22" s="1603">
        <v>0</v>
      </c>
      <c r="N22" s="1647"/>
      <c r="O22" s="1658"/>
      <c r="P22" s="1658"/>
      <c r="Q22" s="1603">
        <v>0</v>
      </c>
    </row>
    <row r="23" spans="1:19" s="242" customFormat="1" ht="15">
      <c r="A23" s="245">
        <v>9</v>
      </c>
      <c r="B23" s="1136"/>
      <c r="C23" s="1658"/>
      <c r="D23" s="1658"/>
      <c r="E23" s="1658">
        <v>0</v>
      </c>
      <c r="F23" s="1647"/>
      <c r="G23" s="1658"/>
      <c r="H23" s="1658"/>
      <c r="I23" s="1603">
        <v>0</v>
      </c>
      <c r="J23" s="1647"/>
      <c r="K23" s="1658"/>
      <c r="L23" s="1658"/>
      <c r="M23" s="1603">
        <v>0</v>
      </c>
      <c r="N23" s="1647"/>
      <c r="O23" s="1658"/>
      <c r="P23" s="1658"/>
      <c r="Q23" s="1603">
        <v>0</v>
      </c>
    </row>
    <row r="24" spans="1:19" s="242" customFormat="1" ht="15">
      <c r="A24" s="245">
        <v>10</v>
      </c>
      <c r="B24" s="1136"/>
      <c r="C24" s="1658"/>
      <c r="D24" s="1658"/>
      <c r="E24" s="1658">
        <v>0</v>
      </c>
      <c r="F24" s="1647"/>
      <c r="G24" s="1658"/>
      <c r="H24" s="1658"/>
      <c r="I24" s="1603">
        <v>0</v>
      </c>
      <c r="J24" s="1647"/>
      <c r="K24" s="1658"/>
      <c r="L24" s="1658"/>
      <c r="M24" s="1603">
        <v>0</v>
      </c>
      <c r="N24" s="1647"/>
      <c r="O24" s="1658"/>
      <c r="P24" s="1658"/>
      <c r="Q24" s="1603">
        <v>0</v>
      </c>
      <c r="S24" s="808"/>
    </row>
    <row r="25" spans="1:19" s="242" customFormat="1" ht="15">
      <c r="A25" s="245">
        <v>11</v>
      </c>
      <c r="B25" s="1136"/>
      <c r="C25" s="1658"/>
      <c r="D25" s="1658"/>
      <c r="E25" s="1658">
        <v>0</v>
      </c>
      <c r="F25" s="1647"/>
      <c r="G25" s="1658"/>
      <c r="H25" s="1658"/>
      <c r="I25" s="1603">
        <v>0</v>
      </c>
      <c r="J25" s="1647"/>
      <c r="K25" s="1658"/>
      <c r="L25" s="1658"/>
      <c r="M25" s="1603">
        <v>0</v>
      </c>
      <c r="N25" s="1647"/>
      <c r="O25" s="1658"/>
      <c r="P25" s="1658"/>
      <c r="Q25" s="1603">
        <v>0</v>
      </c>
    </row>
    <row r="26" spans="1:19" s="242" customFormat="1" ht="15">
      <c r="A26" s="245">
        <v>12</v>
      </c>
      <c r="B26" s="1136"/>
      <c r="C26" s="1658"/>
      <c r="D26" s="1658"/>
      <c r="E26" s="1658">
        <v>0</v>
      </c>
      <c r="F26" s="1647"/>
      <c r="G26" s="1658"/>
      <c r="H26" s="1658"/>
      <c r="I26" s="1603">
        <v>0</v>
      </c>
      <c r="J26" s="1647"/>
      <c r="K26" s="1658"/>
      <c r="L26" s="1658"/>
      <c r="M26" s="1603">
        <v>0</v>
      </c>
      <c r="N26" s="1647"/>
      <c r="O26" s="1658"/>
      <c r="P26" s="1658"/>
      <c r="Q26" s="1603">
        <v>0</v>
      </c>
    </row>
    <row r="27" spans="1:19" s="242" customFormat="1" ht="15">
      <c r="A27" s="245">
        <v>13</v>
      </c>
      <c r="B27" s="1136"/>
      <c r="C27" s="1658"/>
      <c r="D27" s="1658"/>
      <c r="E27" s="1658">
        <v>0</v>
      </c>
      <c r="F27" s="1647"/>
      <c r="G27" s="1658"/>
      <c r="H27" s="1658"/>
      <c r="I27" s="1603">
        <v>0</v>
      </c>
      <c r="J27" s="1647"/>
      <c r="K27" s="1658"/>
      <c r="L27" s="1658"/>
      <c r="M27" s="1603">
        <v>0</v>
      </c>
      <c r="N27" s="1647"/>
      <c r="O27" s="1658"/>
      <c r="P27" s="1658"/>
      <c r="Q27" s="1603">
        <v>0</v>
      </c>
    </row>
    <row r="28" spans="1:19" s="242" customFormat="1" ht="15">
      <c r="A28" s="245">
        <v>14</v>
      </c>
      <c r="B28" s="1136"/>
      <c r="C28" s="1658"/>
      <c r="D28" s="1658"/>
      <c r="E28" s="1658">
        <v>0</v>
      </c>
      <c r="F28" s="1647"/>
      <c r="G28" s="1658"/>
      <c r="H28" s="1658"/>
      <c r="I28" s="1603">
        <v>0</v>
      </c>
      <c r="J28" s="1647"/>
      <c r="K28" s="1658"/>
      <c r="L28" s="1658"/>
      <c r="M28" s="1603">
        <v>0</v>
      </c>
      <c r="N28" s="1647"/>
      <c r="O28" s="1658"/>
      <c r="P28" s="1658"/>
      <c r="Q28" s="1603">
        <v>0</v>
      </c>
    </row>
    <row r="29" spans="1:19" s="242" customFormat="1" ht="15">
      <c r="A29" s="245">
        <v>15</v>
      </c>
      <c r="B29" s="1136"/>
      <c r="C29" s="1658"/>
      <c r="D29" s="1658"/>
      <c r="E29" s="1658">
        <v>0</v>
      </c>
      <c r="F29" s="1647"/>
      <c r="G29" s="1658"/>
      <c r="H29" s="1658"/>
      <c r="I29" s="1603">
        <v>0</v>
      </c>
      <c r="J29" s="1647"/>
      <c r="K29" s="1658"/>
      <c r="L29" s="1658"/>
      <c r="M29" s="1603">
        <v>0</v>
      </c>
      <c r="N29" s="1647"/>
      <c r="O29" s="1658"/>
      <c r="P29" s="1658"/>
      <c r="Q29" s="1603">
        <v>0</v>
      </c>
    </row>
    <row r="30" spans="1:19" s="242" customFormat="1" ht="15">
      <c r="A30" s="245">
        <v>16</v>
      </c>
      <c r="B30" s="1136"/>
      <c r="C30" s="1658"/>
      <c r="D30" s="1658"/>
      <c r="E30" s="1658">
        <v>0</v>
      </c>
      <c r="F30" s="1647"/>
      <c r="G30" s="1658"/>
      <c r="H30" s="1658"/>
      <c r="I30" s="1603">
        <v>0</v>
      </c>
      <c r="J30" s="1647"/>
      <c r="K30" s="1658"/>
      <c r="L30" s="1658"/>
      <c r="M30" s="1603">
        <v>0</v>
      </c>
      <c r="N30" s="1647"/>
      <c r="O30" s="1658"/>
      <c r="P30" s="1658"/>
      <c r="Q30" s="1603">
        <v>0</v>
      </c>
    </row>
    <row r="31" spans="1:19" s="246" customFormat="1" ht="15">
      <c r="A31" s="245">
        <v>17</v>
      </c>
      <c r="B31" s="1136"/>
      <c r="C31" s="1658"/>
      <c r="D31" s="1658"/>
      <c r="E31" s="1658">
        <v>0</v>
      </c>
      <c r="F31" s="1647"/>
      <c r="G31" s="1658"/>
      <c r="H31" s="1658"/>
      <c r="I31" s="1603">
        <v>0</v>
      </c>
      <c r="J31" s="1647"/>
      <c r="K31" s="1658"/>
      <c r="L31" s="1658"/>
      <c r="M31" s="1603">
        <v>0</v>
      </c>
      <c r="N31" s="1647"/>
      <c r="O31" s="1658"/>
      <c r="P31" s="1658"/>
      <c r="Q31" s="1603">
        <v>0</v>
      </c>
    </row>
    <row r="32" spans="1:19" s="246" customFormat="1" ht="15">
      <c r="A32" s="245">
        <v>18</v>
      </c>
      <c r="B32" s="1136"/>
      <c r="C32" s="1658"/>
      <c r="D32" s="1658"/>
      <c r="E32" s="1658">
        <v>0</v>
      </c>
      <c r="F32" s="1647"/>
      <c r="G32" s="1658"/>
      <c r="H32" s="1658"/>
      <c r="I32" s="1603">
        <v>0</v>
      </c>
      <c r="J32" s="1647"/>
      <c r="K32" s="1658"/>
      <c r="L32" s="1658"/>
      <c r="M32" s="1603">
        <v>0</v>
      </c>
      <c r="N32" s="1647"/>
      <c r="O32" s="1658"/>
      <c r="P32" s="1658"/>
      <c r="Q32" s="1603">
        <v>0</v>
      </c>
    </row>
    <row r="33" spans="1:33" s="246" customFormat="1" ht="15">
      <c r="A33" s="245">
        <v>19</v>
      </c>
      <c r="B33" s="1136"/>
      <c r="C33" s="1658"/>
      <c r="D33" s="1658"/>
      <c r="E33" s="1658">
        <v>0</v>
      </c>
      <c r="F33" s="1647"/>
      <c r="G33" s="1658"/>
      <c r="H33" s="1658"/>
      <c r="I33" s="1603">
        <v>0</v>
      </c>
      <c r="J33" s="1647"/>
      <c r="K33" s="1658"/>
      <c r="L33" s="1658"/>
      <c r="M33" s="1603">
        <v>0</v>
      </c>
      <c r="N33" s="1647"/>
      <c r="O33" s="1658"/>
      <c r="P33" s="1658"/>
      <c r="Q33" s="1603">
        <v>0</v>
      </c>
    </row>
    <row r="34" spans="1:33" s="246" customFormat="1" ht="15">
      <c r="A34" s="245">
        <v>20</v>
      </c>
      <c r="B34" s="1136"/>
      <c r="C34" s="1658"/>
      <c r="D34" s="1658"/>
      <c r="E34" s="1658">
        <v>0</v>
      </c>
      <c r="F34" s="1647"/>
      <c r="G34" s="1658"/>
      <c r="H34" s="1658"/>
      <c r="I34" s="1603">
        <v>0</v>
      </c>
      <c r="J34" s="1647"/>
      <c r="K34" s="1658"/>
      <c r="L34" s="1658"/>
      <c r="M34" s="1603">
        <v>0</v>
      </c>
      <c r="N34" s="1647"/>
      <c r="O34" s="1658"/>
      <c r="P34" s="1658"/>
      <c r="Q34" s="1603">
        <v>0</v>
      </c>
    </row>
    <row r="35" spans="1:33" s="246" customFormat="1" ht="15">
      <c r="A35" s="245">
        <v>21</v>
      </c>
      <c r="B35" s="1136"/>
      <c r="C35" s="1658"/>
      <c r="D35" s="1658"/>
      <c r="E35" s="1658">
        <v>0</v>
      </c>
      <c r="F35" s="1647"/>
      <c r="G35" s="1658"/>
      <c r="H35" s="1658"/>
      <c r="I35" s="1603">
        <v>0</v>
      </c>
      <c r="J35" s="1647"/>
      <c r="K35" s="1658"/>
      <c r="L35" s="1658"/>
      <c r="M35" s="1603">
        <v>0</v>
      </c>
      <c r="N35" s="1647"/>
      <c r="O35" s="1658"/>
      <c r="P35" s="1658"/>
      <c r="Q35" s="1603">
        <v>0</v>
      </c>
    </row>
    <row r="36" spans="1:33" s="246" customFormat="1" ht="15">
      <c r="A36" s="245">
        <v>22</v>
      </c>
      <c r="B36" s="1136"/>
      <c r="C36" s="1658"/>
      <c r="D36" s="1658"/>
      <c r="E36" s="1658">
        <v>0</v>
      </c>
      <c r="F36" s="1647"/>
      <c r="G36" s="1658"/>
      <c r="H36" s="1658"/>
      <c r="I36" s="1603">
        <v>0</v>
      </c>
      <c r="J36" s="1647"/>
      <c r="K36" s="1658"/>
      <c r="L36" s="1658"/>
      <c r="M36" s="1603">
        <v>0</v>
      </c>
      <c r="N36" s="1647"/>
      <c r="O36" s="1658"/>
      <c r="P36" s="1658"/>
      <c r="Q36" s="1603">
        <v>0</v>
      </c>
    </row>
    <row r="37" spans="1:33" s="246" customFormat="1" ht="15">
      <c r="A37" s="245">
        <v>23</v>
      </c>
      <c r="B37" s="1136"/>
      <c r="C37" s="1658"/>
      <c r="D37" s="1658"/>
      <c r="E37" s="1658">
        <v>0</v>
      </c>
      <c r="F37" s="1647"/>
      <c r="G37" s="1658"/>
      <c r="H37" s="1658"/>
      <c r="I37" s="1603">
        <v>0</v>
      </c>
      <c r="J37" s="1647"/>
      <c r="K37" s="1658"/>
      <c r="L37" s="1658"/>
      <c r="M37" s="1603">
        <v>0</v>
      </c>
      <c r="N37" s="1647"/>
      <c r="O37" s="1658"/>
      <c r="P37" s="1658"/>
      <c r="Q37" s="1603">
        <v>0</v>
      </c>
    </row>
    <row r="38" spans="1:33" s="246" customFormat="1" ht="15">
      <c r="A38" s="245">
        <v>24</v>
      </c>
      <c r="B38" s="1136"/>
      <c r="C38" s="1658"/>
      <c r="D38" s="1658"/>
      <c r="E38" s="1658">
        <v>0</v>
      </c>
      <c r="F38" s="1647"/>
      <c r="G38" s="1658"/>
      <c r="H38" s="1658"/>
      <c r="I38" s="1603">
        <v>0</v>
      </c>
      <c r="J38" s="1647"/>
      <c r="K38" s="1658"/>
      <c r="L38" s="1658"/>
      <c r="M38" s="1603">
        <v>0</v>
      </c>
      <c r="N38" s="1647"/>
      <c r="O38" s="1658"/>
      <c r="P38" s="1658"/>
      <c r="Q38" s="1603">
        <v>0</v>
      </c>
    </row>
    <row r="39" spans="1:33" s="246" customFormat="1" ht="15">
      <c r="A39" s="245" t="s">
        <v>19</v>
      </c>
      <c r="B39" s="1207"/>
      <c r="C39" s="1659"/>
      <c r="D39" s="1659"/>
      <c r="E39" s="1660">
        <f>SUM(E15:E38)</f>
        <v>0</v>
      </c>
      <c r="F39" s="1659"/>
      <c r="G39" s="1659"/>
      <c r="H39" s="1659"/>
      <c r="I39" s="1660">
        <f>SUM(I15:I38)</f>
        <v>0</v>
      </c>
      <c r="J39" s="1659"/>
      <c r="K39" s="1659"/>
      <c r="L39" s="1659"/>
      <c r="M39" s="1660">
        <f>SUM(M15:M38)</f>
        <v>0</v>
      </c>
      <c r="N39" s="1659"/>
      <c r="O39" s="1659"/>
      <c r="P39" s="1659"/>
      <c r="Q39" s="1660">
        <f>SUM(Q15:Q38)</f>
        <v>0</v>
      </c>
    </row>
    <row r="40" spans="1:33" s="235" customFormat="1" ht="12.75" customHeight="1">
      <c r="A40" s="235" t="s">
        <v>20</v>
      </c>
      <c r="R40" s="1014"/>
      <c r="S40" s="1014"/>
      <c r="T40" s="1014"/>
      <c r="U40" s="1014"/>
      <c r="V40" s="1014"/>
      <c r="W40" s="1014"/>
      <c r="X40" s="1014"/>
      <c r="Y40" s="1014"/>
      <c r="Z40" s="1014"/>
      <c r="AA40" s="1014"/>
      <c r="AB40" s="1014"/>
      <c r="AC40" s="1014"/>
      <c r="AD40" s="1014"/>
      <c r="AE40" s="1014"/>
      <c r="AF40" s="1014"/>
      <c r="AG40" s="1014"/>
    </row>
    <row r="41" spans="1:33" s="235" customFormat="1" ht="12.75" customHeight="1">
      <c r="A41" s="235" t="s">
        <v>21</v>
      </c>
      <c r="R41" s="1014"/>
      <c r="S41" s="1014"/>
      <c r="T41" s="1014"/>
      <c r="U41" s="1014"/>
      <c r="V41" s="1014"/>
      <c r="W41" s="1014"/>
      <c r="X41" s="1014"/>
      <c r="Y41" s="1014"/>
      <c r="Z41" s="1014"/>
      <c r="AA41" s="1014"/>
      <c r="AB41" s="1014"/>
      <c r="AC41" s="1014"/>
      <c r="AD41" s="1014"/>
      <c r="AE41" s="1014"/>
      <c r="AF41" s="1014"/>
      <c r="AG41" s="1014"/>
    </row>
    <row r="42" spans="1:33">
      <c r="A42" s="235" t="s">
        <v>651</v>
      </c>
      <c r="K42" s="235"/>
      <c r="L42" s="235"/>
      <c r="M42" s="235"/>
      <c r="N42" s="235"/>
      <c r="O42" s="235"/>
      <c r="P42" s="235"/>
      <c r="Q42" s="235"/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>
      <c r="A43" s="235" t="s">
        <v>23</v>
      </c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rgb="FF92D050"/>
  </sheetPr>
  <dimension ref="A1:AG44"/>
  <sheetViews>
    <sheetView zoomScale="85" zoomScaleNormal="85" workbookViewId="0">
      <selection activeCell="J44" sqref="J44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N1" s="2391" t="s">
        <v>60</v>
      </c>
      <c r="O1" s="2391"/>
      <c r="P1" s="2391"/>
      <c r="Q1" s="2391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167" t="s">
        <v>659</v>
      </c>
      <c r="O3" s="2167"/>
      <c r="P3" s="2167"/>
      <c r="Q3" s="2167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390" t="s">
        <v>660</v>
      </c>
      <c r="O4" s="2390"/>
      <c r="P4" s="2390"/>
      <c r="Q4" s="2390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32">
        <v>362</v>
      </c>
      <c r="B8" s="1304">
        <v>985</v>
      </c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73" t="s">
        <v>502</v>
      </c>
      <c r="C10" s="2174"/>
      <c r="D10" s="2174"/>
      <c r="E10" s="2175"/>
      <c r="F10" s="2173" t="s">
        <v>488</v>
      </c>
      <c r="G10" s="2135"/>
      <c r="H10" s="2135"/>
      <c r="I10" s="2136"/>
      <c r="J10" s="2173" t="s">
        <v>502</v>
      </c>
      <c r="K10" s="2174"/>
      <c r="L10" s="2174"/>
      <c r="M10" s="2175"/>
      <c r="N10" s="2173" t="s">
        <v>488</v>
      </c>
      <c r="O10" s="2135"/>
      <c r="P10" s="2135"/>
      <c r="Q10" s="2136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706">
        <v>2000</v>
      </c>
      <c r="F11" s="2173" t="s">
        <v>14</v>
      </c>
      <c r="G11" s="2174"/>
      <c r="H11" s="705"/>
      <c r="I11" s="706">
        <v>80</v>
      </c>
      <c r="J11" s="2173" t="s">
        <v>14</v>
      </c>
      <c r="K11" s="2174"/>
      <c r="L11" s="705"/>
      <c r="M11" s="706">
        <f>E11</f>
        <v>2000</v>
      </c>
      <c r="N11" s="2173" t="s">
        <v>14</v>
      </c>
      <c r="O11" s="2174"/>
      <c r="P11" s="705"/>
      <c r="Q11" s="706">
        <f>I11</f>
        <v>80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34"/>
      <c r="C14" s="1661"/>
      <c r="D14" s="1661"/>
      <c r="E14" s="1661"/>
      <c r="F14" s="1661"/>
      <c r="G14" s="1661"/>
      <c r="H14" s="1661"/>
      <c r="I14" s="1661"/>
      <c r="J14" s="1662"/>
      <c r="K14" s="1661"/>
      <c r="L14" s="1661"/>
      <c r="M14" s="1661"/>
      <c r="N14" s="1661"/>
      <c r="O14" s="1661"/>
      <c r="P14" s="1661"/>
      <c r="Q14" s="1661"/>
    </row>
    <row r="15" spans="1:33" s="1484" customFormat="1" ht="15">
      <c r="A15" s="1482">
        <v>1</v>
      </c>
      <c r="B15" s="1134"/>
      <c r="C15" s="1661"/>
      <c r="D15" s="1661"/>
      <c r="E15" s="1661">
        <v>7.8</v>
      </c>
      <c r="F15" s="1661"/>
      <c r="G15" s="1661"/>
      <c r="H15" s="1661"/>
      <c r="I15" s="1603">
        <v>10.120000000000001</v>
      </c>
      <c r="J15" s="1662"/>
      <c r="K15" s="1661"/>
      <c r="L15" s="1661"/>
      <c r="M15" s="1603">
        <v>0</v>
      </c>
      <c r="N15" s="1661"/>
      <c r="O15" s="1661"/>
      <c r="P15" s="1661"/>
      <c r="Q15" s="1603">
        <v>2.72</v>
      </c>
    </row>
    <row r="16" spans="1:33" s="708" customFormat="1" ht="15">
      <c r="A16" s="711">
        <v>2</v>
      </c>
      <c r="B16" s="1134"/>
      <c r="C16" s="1661"/>
      <c r="D16" s="1661"/>
      <c r="E16" s="1661">
        <v>7.3999999999999995</v>
      </c>
      <c r="F16" s="1661"/>
      <c r="G16" s="1661"/>
      <c r="H16" s="1661"/>
      <c r="I16" s="1603">
        <v>9.2800000000000011</v>
      </c>
      <c r="J16" s="1662"/>
      <c r="K16" s="1661"/>
      <c r="L16" s="1661"/>
      <c r="M16" s="1603">
        <v>0</v>
      </c>
      <c r="N16" s="1661"/>
      <c r="O16" s="1661"/>
      <c r="P16" s="1661"/>
      <c r="Q16" s="1603">
        <v>2.3200000000000003</v>
      </c>
    </row>
    <row r="17" spans="1:17" s="708" customFormat="1" ht="15">
      <c r="A17" s="711">
        <v>3</v>
      </c>
      <c r="B17" s="1134"/>
      <c r="C17" s="1661"/>
      <c r="D17" s="1661"/>
      <c r="E17" s="1661">
        <v>4.2</v>
      </c>
      <c r="F17" s="1661"/>
      <c r="G17" s="1661"/>
      <c r="H17" s="1661"/>
      <c r="I17" s="1603">
        <v>8.8000000000000007</v>
      </c>
      <c r="J17" s="1662"/>
      <c r="K17" s="1661"/>
      <c r="L17" s="1661"/>
      <c r="M17" s="1603">
        <v>0</v>
      </c>
      <c r="N17" s="1661"/>
      <c r="O17" s="1661"/>
      <c r="P17" s="1661"/>
      <c r="Q17" s="1603">
        <v>2.2800000000000002</v>
      </c>
    </row>
    <row r="18" spans="1:17" s="708" customFormat="1" ht="15">
      <c r="A18" s="711">
        <v>4</v>
      </c>
      <c r="B18" s="1134"/>
      <c r="C18" s="1661"/>
      <c r="D18" s="1661"/>
      <c r="E18" s="1661">
        <v>2.2000000000000002</v>
      </c>
      <c r="F18" s="1661"/>
      <c r="G18" s="1661"/>
      <c r="H18" s="1661"/>
      <c r="I18" s="1603">
        <v>8.879999999999999</v>
      </c>
      <c r="J18" s="1662"/>
      <c r="K18" s="1661"/>
      <c r="L18" s="1661"/>
      <c r="M18" s="1603">
        <v>0</v>
      </c>
      <c r="N18" s="1661"/>
      <c r="O18" s="1661"/>
      <c r="P18" s="1661"/>
      <c r="Q18" s="1603">
        <v>2.3200000000000003</v>
      </c>
    </row>
    <row r="19" spans="1:17" s="708" customFormat="1" ht="15">
      <c r="A19" s="711">
        <v>5</v>
      </c>
      <c r="B19" s="1134"/>
      <c r="C19" s="1661"/>
      <c r="D19" s="1661"/>
      <c r="E19" s="1661">
        <v>2.4000000000000004</v>
      </c>
      <c r="F19" s="1661"/>
      <c r="G19" s="1661"/>
      <c r="H19" s="1661"/>
      <c r="I19" s="1603">
        <v>8.7600000000000016</v>
      </c>
      <c r="J19" s="1662"/>
      <c r="K19" s="1661"/>
      <c r="L19" s="1661"/>
      <c r="M19" s="1603">
        <v>0</v>
      </c>
      <c r="N19" s="1661"/>
      <c r="O19" s="1661"/>
      <c r="P19" s="1661"/>
      <c r="Q19" s="1603">
        <v>2.3600000000000003</v>
      </c>
    </row>
    <row r="20" spans="1:17" s="708" customFormat="1" ht="15">
      <c r="A20" s="711">
        <v>6</v>
      </c>
      <c r="B20" s="1134"/>
      <c r="C20" s="1661"/>
      <c r="D20" s="1661"/>
      <c r="E20" s="1661">
        <v>2.4</v>
      </c>
      <c r="F20" s="1661"/>
      <c r="G20" s="1661"/>
      <c r="H20" s="1661"/>
      <c r="I20" s="1603">
        <v>9.16</v>
      </c>
      <c r="J20" s="1662"/>
      <c r="K20" s="1661"/>
      <c r="L20" s="1661"/>
      <c r="M20" s="1603">
        <v>0</v>
      </c>
      <c r="N20" s="1661"/>
      <c r="O20" s="1661"/>
      <c r="P20" s="1661"/>
      <c r="Q20" s="1603">
        <v>2.52</v>
      </c>
    </row>
    <row r="21" spans="1:17" s="708" customFormat="1" ht="15">
      <c r="A21" s="711">
        <v>7</v>
      </c>
      <c r="B21" s="1134"/>
      <c r="C21" s="1661"/>
      <c r="D21" s="1661"/>
      <c r="E21" s="1661">
        <v>2.8</v>
      </c>
      <c r="F21" s="1661"/>
      <c r="G21" s="1661"/>
      <c r="H21" s="1661"/>
      <c r="I21" s="1603">
        <v>9.16</v>
      </c>
      <c r="J21" s="1662"/>
      <c r="K21" s="1661"/>
      <c r="L21" s="1661"/>
      <c r="M21" s="1603">
        <v>0</v>
      </c>
      <c r="N21" s="1661"/>
      <c r="O21" s="1661"/>
      <c r="P21" s="1661"/>
      <c r="Q21" s="1603">
        <v>1.9600000000000002</v>
      </c>
    </row>
    <row r="22" spans="1:17" s="708" customFormat="1" ht="15">
      <c r="A22" s="711">
        <v>8</v>
      </c>
      <c r="B22" s="1134"/>
      <c r="C22" s="1661"/>
      <c r="D22" s="1661"/>
      <c r="E22" s="1661">
        <v>5.6</v>
      </c>
      <c r="F22" s="1661"/>
      <c r="G22" s="1661"/>
      <c r="H22" s="1661"/>
      <c r="I22" s="1603">
        <v>11.719999999999999</v>
      </c>
      <c r="J22" s="1662"/>
      <c r="K22" s="1661"/>
      <c r="L22" s="1661"/>
      <c r="M22" s="1603">
        <v>0</v>
      </c>
      <c r="N22" s="1661"/>
      <c r="O22" s="1661"/>
      <c r="P22" s="1661"/>
      <c r="Q22" s="1603">
        <v>2.72</v>
      </c>
    </row>
    <row r="23" spans="1:17" s="708" customFormat="1" ht="15">
      <c r="A23" s="711">
        <v>9</v>
      </c>
      <c r="B23" s="1134"/>
      <c r="C23" s="1661"/>
      <c r="D23" s="1661"/>
      <c r="E23" s="1661">
        <v>8.7999999999999989</v>
      </c>
      <c r="F23" s="1661"/>
      <c r="G23" s="1661"/>
      <c r="H23" s="1661"/>
      <c r="I23" s="1603">
        <v>15.12</v>
      </c>
      <c r="J23" s="1662"/>
      <c r="K23" s="1661"/>
      <c r="L23" s="1661"/>
      <c r="M23" s="1603">
        <v>0</v>
      </c>
      <c r="N23" s="1661"/>
      <c r="O23" s="1661"/>
      <c r="P23" s="1661"/>
      <c r="Q23" s="1603">
        <v>3.08</v>
      </c>
    </row>
    <row r="24" spans="1:17" s="708" customFormat="1" ht="15">
      <c r="A24" s="711">
        <v>10</v>
      </c>
      <c r="B24" s="1134"/>
      <c r="C24" s="1661"/>
      <c r="D24" s="1661"/>
      <c r="E24" s="1661">
        <v>11.600000000000001</v>
      </c>
      <c r="F24" s="1661"/>
      <c r="G24" s="1661"/>
      <c r="H24" s="1661"/>
      <c r="I24" s="1603">
        <v>13.2</v>
      </c>
      <c r="J24" s="1662"/>
      <c r="K24" s="1661"/>
      <c r="L24" s="1661"/>
      <c r="M24" s="1603">
        <v>0</v>
      </c>
      <c r="N24" s="1661"/>
      <c r="O24" s="1661"/>
      <c r="P24" s="1661"/>
      <c r="Q24" s="1603">
        <v>2.4</v>
      </c>
    </row>
    <row r="25" spans="1:17" s="708" customFormat="1" ht="15">
      <c r="A25" s="711">
        <v>11</v>
      </c>
      <c r="B25" s="1134"/>
      <c r="C25" s="1661"/>
      <c r="D25" s="1661"/>
      <c r="E25" s="1661">
        <v>12</v>
      </c>
      <c r="F25" s="1661"/>
      <c r="G25" s="1661"/>
      <c r="H25" s="1661"/>
      <c r="I25" s="1603">
        <v>12.36</v>
      </c>
      <c r="J25" s="1662"/>
      <c r="K25" s="1661"/>
      <c r="L25" s="1661"/>
      <c r="M25" s="1603">
        <v>0</v>
      </c>
      <c r="N25" s="1661"/>
      <c r="O25" s="1661"/>
      <c r="P25" s="1661"/>
      <c r="Q25" s="1603">
        <v>3.28</v>
      </c>
    </row>
    <row r="26" spans="1:17" s="708" customFormat="1" ht="15">
      <c r="A26" s="711">
        <v>12</v>
      </c>
      <c r="B26" s="1134"/>
      <c r="C26" s="1661"/>
      <c r="D26" s="1661"/>
      <c r="E26" s="1661">
        <v>11.4</v>
      </c>
      <c r="F26" s="1661"/>
      <c r="G26" s="1661"/>
      <c r="H26" s="1661"/>
      <c r="I26" s="1603">
        <v>13.36</v>
      </c>
      <c r="J26" s="1662"/>
      <c r="K26" s="1661"/>
      <c r="L26" s="1661"/>
      <c r="M26" s="1603">
        <v>0</v>
      </c>
      <c r="N26" s="1661"/>
      <c r="O26" s="1661"/>
      <c r="P26" s="1661"/>
      <c r="Q26" s="1603">
        <v>3.12</v>
      </c>
    </row>
    <row r="27" spans="1:17" s="708" customFormat="1" ht="15">
      <c r="A27" s="711">
        <v>13</v>
      </c>
      <c r="B27" s="1134"/>
      <c r="C27" s="1661"/>
      <c r="D27" s="1661"/>
      <c r="E27" s="1661">
        <v>12</v>
      </c>
      <c r="F27" s="1661"/>
      <c r="G27" s="1661"/>
      <c r="H27" s="1661"/>
      <c r="I27" s="1603">
        <v>14.04</v>
      </c>
      <c r="J27" s="1662"/>
      <c r="K27" s="1661"/>
      <c r="L27" s="1661"/>
      <c r="M27" s="1603">
        <v>0</v>
      </c>
      <c r="N27" s="1661"/>
      <c r="O27" s="1661"/>
      <c r="P27" s="1661"/>
      <c r="Q27" s="1603">
        <v>3.4399999999999995</v>
      </c>
    </row>
    <row r="28" spans="1:17" s="708" customFormat="1" ht="15">
      <c r="A28" s="711">
        <v>14</v>
      </c>
      <c r="B28" s="1134"/>
      <c r="C28" s="1661"/>
      <c r="D28" s="1661"/>
      <c r="E28" s="1661">
        <v>8.8000000000000007</v>
      </c>
      <c r="F28" s="1661"/>
      <c r="G28" s="1661"/>
      <c r="H28" s="1661"/>
      <c r="I28" s="1603">
        <v>12.84</v>
      </c>
      <c r="J28" s="1662"/>
      <c r="K28" s="1661"/>
      <c r="L28" s="1661"/>
      <c r="M28" s="1603">
        <v>0</v>
      </c>
      <c r="N28" s="1661"/>
      <c r="O28" s="1661"/>
      <c r="P28" s="1661"/>
      <c r="Q28" s="1603">
        <v>3.64</v>
      </c>
    </row>
    <row r="29" spans="1:17" s="708" customFormat="1" ht="15">
      <c r="A29" s="711">
        <v>15</v>
      </c>
      <c r="B29" s="1134"/>
      <c r="C29" s="1661"/>
      <c r="D29" s="1661"/>
      <c r="E29" s="1661">
        <v>8.3999999999999986</v>
      </c>
      <c r="F29" s="1661"/>
      <c r="G29" s="1661"/>
      <c r="H29" s="1661"/>
      <c r="I29" s="1603">
        <v>11.52</v>
      </c>
      <c r="J29" s="1662"/>
      <c r="K29" s="1661"/>
      <c r="L29" s="1661"/>
      <c r="M29" s="1603">
        <v>0</v>
      </c>
      <c r="N29" s="1661"/>
      <c r="O29" s="1661"/>
      <c r="P29" s="1661"/>
      <c r="Q29" s="1603">
        <v>2.72</v>
      </c>
    </row>
    <row r="30" spans="1:17" s="708" customFormat="1" ht="15">
      <c r="A30" s="711">
        <v>16</v>
      </c>
      <c r="B30" s="1134"/>
      <c r="C30" s="1661"/>
      <c r="D30" s="1661"/>
      <c r="E30" s="1661">
        <v>7.8</v>
      </c>
      <c r="F30" s="1661"/>
      <c r="G30" s="1661"/>
      <c r="H30" s="1661"/>
      <c r="I30" s="1603">
        <v>13.32</v>
      </c>
      <c r="J30" s="1662"/>
      <c r="K30" s="1661"/>
      <c r="L30" s="1661"/>
      <c r="M30" s="1603">
        <v>0</v>
      </c>
      <c r="N30" s="1661"/>
      <c r="O30" s="1661"/>
      <c r="P30" s="1661"/>
      <c r="Q30" s="1603">
        <v>3.2800000000000002</v>
      </c>
    </row>
    <row r="31" spans="1:17" s="712" customFormat="1" ht="15">
      <c r="A31" s="711">
        <v>17</v>
      </c>
      <c r="B31" s="1134"/>
      <c r="C31" s="1661"/>
      <c r="D31" s="1661"/>
      <c r="E31" s="1661">
        <v>6.4</v>
      </c>
      <c r="F31" s="1661"/>
      <c r="G31" s="1661"/>
      <c r="H31" s="1661"/>
      <c r="I31" s="1603">
        <v>14.079999999999998</v>
      </c>
      <c r="J31" s="1662"/>
      <c r="K31" s="1661"/>
      <c r="L31" s="1661"/>
      <c r="M31" s="1603">
        <v>0</v>
      </c>
      <c r="N31" s="1661"/>
      <c r="O31" s="1661"/>
      <c r="P31" s="1661"/>
      <c r="Q31" s="1603">
        <v>3.36</v>
      </c>
    </row>
    <row r="32" spans="1:17" s="712" customFormat="1" ht="15">
      <c r="A32" s="711">
        <v>18</v>
      </c>
      <c r="B32" s="1134"/>
      <c r="C32" s="1661"/>
      <c r="D32" s="1661"/>
      <c r="E32" s="1661">
        <v>5.8000000000000007</v>
      </c>
      <c r="F32" s="1661"/>
      <c r="G32" s="1661"/>
      <c r="H32" s="1661"/>
      <c r="I32" s="1603">
        <v>12.64</v>
      </c>
      <c r="J32" s="1662"/>
      <c r="K32" s="1661"/>
      <c r="L32" s="1661"/>
      <c r="M32" s="1603">
        <v>0</v>
      </c>
      <c r="N32" s="1661"/>
      <c r="O32" s="1661"/>
      <c r="P32" s="1661"/>
      <c r="Q32" s="1603">
        <v>2.3600000000000003</v>
      </c>
    </row>
    <row r="33" spans="1:33" s="712" customFormat="1" ht="15">
      <c r="A33" s="711">
        <v>19</v>
      </c>
      <c r="B33" s="1134"/>
      <c r="C33" s="1661"/>
      <c r="D33" s="1661"/>
      <c r="E33" s="1661">
        <v>4.4000000000000004</v>
      </c>
      <c r="F33" s="1661"/>
      <c r="G33" s="1661"/>
      <c r="H33" s="1661"/>
      <c r="I33" s="1603">
        <v>12.8</v>
      </c>
      <c r="J33" s="1662"/>
      <c r="K33" s="1661"/>
      <c r="L33" s="1661"/>
      <c r="M33" s="1603">
        <v>0</v>
      </c>
      <c r="N33" s="1661"/>
      <c r="O33" s="1661"/>
      <c r="P33" s="1661"/>
      <c r="Q33" s="1603">
        <v>3.44</v>
      </c>
    </row>
    <row r="34" spans="1:33" s="712" customFormat="1" ht="15">
      <c r="A34" s="711">
        <v>20</v>
      </c>
      <c r="B34" s="1134"/>
      <c r="C34" s="1661"/>
      <c r="D34" s="1661"/>
      <c r="E34" s="1661">
        <v>3.6</v>
      </c>
      <c r="F34" s="1661"/>
      <c r="G34" s="1661"/>
      <c r="H34" s="1661"/>
      <c r="I34" s="1603">
        <v>15</v>
      </c>
      <c r="J34" s="1662"/>
      <c r="K34" s="1661"/>
      <c r="L34" s="1661"/>
      <c r="M34" s="1603">
        <v>0</v>
      </c>
      <c r="N34" s="1661"/>
      <c r="O34" s="1661"/>
      <c r="P34" s="1661"/>
      <c r="Q34" s="1603">
        <v>3.44</v>
      </c>
    </row>
    <row r="35" spans="1:33" s="712" customFormat="1" ht="15">
      <c r="A35" s="711">
        <v>21</v>
      </c>
      <c r="B35" s="1134"/>
      <c r="C35" s="1661"/>
      <c r="D35" s="1661"/>
      <c r="E35" s="1661">
        <v>2.4</v>
      </c>
      <c r="F35" s="1661"/>
      <c r="G35" s="1661"/>
      <c r="H35" s="1661"/>
      <c r="I35" s="1603">
        <v>17.479999999999997</v>
      </c>
      <c r="J35" s="1662"/>
      <c r="K35" s="1661"/>
      <c r="L35" s="1661"/>
      <c r="M35" s="1603">
        <v>0</v>
      </c>
      <c r="N35" s="1661"/>
      <c r="O35" s="1661"/>
      <c r="P35" s="1661"/>
      <c r="Q35" s="1603">
        <v>4</v>
      </c>
    </row>
    <row r="36" spans="1:33" s="712" customFormat="1" ht="15">
      <c r="A36" s="711">
        <v>22</v>
      </c>
      <c r="B36" s="1134"/>
      <c r="C36" s="1661"/>
      <c r="D36" s="1661"/>
      <c r="E36" s="1661">
        <v>2.6</v>
      </c>
      <c r="F36" s="1661"/>
      <c r="G36" s="1661"/>
      <c r="H36" s="1661"/>
      <c r="I36" s="1603">
        <v>17.600000000000001</v>
      </c>
      <c r="J36" s="1662"/>
      <c r="K36" s="1661"/>
      <c r="L36" s="1661"/>
      <c r="M36" s="1603">
        <v>0</v>
      </c>
      <c r="N36" s="1661"/>
      <c r="O36" s="1661"/>
      <c r="P36" s="1661"/>
      <c r="Q36" s="1603">
        <v>4.28</v>
      </c>
    </row>
    <row r="37" spans="1:33" s="712" customFormat="1" ht="15">
      <c r="A37" s="711">
        <v>23</v>
      </c>
      <c r="B37" s="1134"/>
      <c r="C37" s="1661"/>
      <c r="D37" s="1661"/>
      <c r="E37" s="1603">
        <v>5</v>
      </c>
      <c r="F37" s="1661"/>
      <c r="G37" s="1661"/>
      <c r="H37" s="1661"/>
      <c r="I37" s="1603">
        <v>11.68</v>
      </c>
      <c r="J37" s="1662"/>
      <c r="K37" s="1661"/>
      <c r="L37" s="1661"/>
      <c r="M37" s="1603">
        <v>0</v>
      </c>
      <c r="N37" s="1661"/>
      <c r="O37" s="1661"/>
      <c r="P37" s="1661"/>
      <c r="Q37" s="1603">
        <v>2.96</v>
      </c>
    </row>
    <row r="38" spans="1:33" s="712" customFormat="1" ht="15">
      <c r="A38" s="711">
        <v>24</v>
      </c>
      <c r="B38" s="1134"/>
      <c r="C38" s="1661"/>
      <c r="D38" s="1661"/>
      <c r="E38" s="1603">
        <v>7.3999999999999995</v>
      </c>
      <c r="F38" s="1661"/>
      <c r="G38" s="1661"/>
      <c r="H38" s="1661"/>
      <c r="I38" s="1603">
        <v>11.2</v>
      </c>
      <c r="J38" s="1662"/>
      <c r="K38" s="1661"/>
      <c r="L38" s="1661"/>
      <c r="M38" s="1603">
        <v>0</v>
      </c>
      <c r="N38" s="1661"/>
      <c r="O38" s="1661"/>
      <c r="P38" s="1661"/>
      <c r="Q38" s="1603">
        <v>3.08</v>
      </c>
    </row>
    <row r="39" spans="1:33" s="712" customFormat="1" ht="15">
      <c r="A39" s="711" t="s">
        <v>19</v>
      </c>
      <c r="B39" s="1211"/>
      <c r="C39" s="1663"/>
      <c r="D39" s="1663"/>
      <c r="E39" s="1664">
        <f>SUM(E15:E38)</f>
        <v>153.19999999999999</v>
      </c>
      <c r="F39" s="1663"/>
      <c r="G39" s="1663"/>
      <c r="H39" s="1663"/>
      <c r="I39" s="1664">
        <f>SUM(I15:I38)</f>
        <v>294.12</v>
      </c>
      <c r="J39" s="1663"/>
      <c r="K39" s="1663"/>
      <c r="L39" s="1663"/>
      <c r="M39" s="1664">
        <f>SUM(M15:M38)</f>
        <v>0</v>
      </c>
      <c r="N39" s="1663"/>
      <c r="O39" s="1663"/>
      <c r="P39" s="1663"/>
      <c r="Q39" s="1664">
        <f>SUM(Q15:Q38)</f>
        <v>71.079999999999984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  <mergeCell ref="B1:F1"/>
    <mergeCell ref="B2:F2"/>
    <mergeCell ref="A6:Q6"/>
    <mergeCell ref="N1:Q1"/>
    <mergeCell ref="N2:Q2"/>
    <mergeCell ref="N3:Q3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92D050"/>
  </sheetPr>
  <dimension ref="A1:AG44"/>
  <sheetViews>
    <sheetView zoomScale="85" zoomScaleNormal="85" workbookViewId="0">
      <selection activeCell="W18" sqref="W18"/>
    </sheetView>
  </sheetViews>
  <sheetFormatPr defaultRowHeight="12.75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>
      <c r="B1" s="2455" t="s">
        <v>484</v>
      </c>
      <c r="C1" s="2142"/>
      <c r="D1" s="2142"/>
      <c r="E1" s="2142"/>
      <c r="F1" s="2142"/>
      <c r="J1" s="801" t="s">
        <v>176</v>
      </c>
      <c r="N1" s="2450" t="s">
        <v>56</v>
      </c>
      <c r="O1" s="2450"/>
      <c r="P1" s="2450"/>
      <c r="Q1" s="2450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196" customFormat="1" ht="10.5" customHeight="1">
      <c r="B2" s="2451" t="s">
        <v>1</v>
      </c>
      <c r="C2" s="2128"/>
      <c r="D2" s="2128"/>
      <c r="E2" s="2128"/>
      <c r="F2" s="2128"/>
      <c r="I2" s="196" t="s">
        <v>28</v>
      </c>
      <c r="N2" s="2451" t="s">
        <v>2</v>
      </c>
      <c r="O2" s="2452"/>
      <c r="P2" s="2452"/>
      <c r="Q2" s="2452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196" customFormat="1" ht="13.5" customHeight="1">
      <c r="N3" s="196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196" customFormat="1" ht="15" customHeight="1">
      <c r="B4" s="2454" t="s">
        <v>4</v>
      </c>
      <c r="C4" s="2142"/>
      <c r="D4" s="198"/>
      <c r="E4" s="1020"/>
      <c r="F4" s="1020"/>
      <c r="G4" s="1020"/>
      <c r="H4" s="1020"/>
      <c r="I4" s="890" t="s">
        <v>5</v>
      </c>
      <c r="J4" s="197"/>
      <c r="K4" s="197"/>
      <c r="L4" s="197"/>
      <c r="O4" s="199" t="s">
        <v>57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196" customFormat="1" ht="9.75" customHeight="1">
      <c r="B5" s="2446" t="s">
        <v>7</v>
      </c>
      <c r="C5" s="2140"/>
      <c r="D5" s="197"/>
      <c r="E5" s="197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196" customFormat="1" ht="12" customHeight="1">
      <c r="A6" s="245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196" customFormat="1" ht="15.75">
      <c r="A7" s="240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196" customFormat="1" ht="9" customHeight="1">
      <c r="A8" s="1297" t="s">
        <v>397</v>
      </c>
      <c r="B8" s="1305"/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196" customFormat="1">
      <c r="A9" s="2440" t="s">
        <v>9</v>
      </c>
      <c r="B9" s="2447" t="s">
        <v>10</v>
      </c>
      <c r="C9" s="2448"/>
      <c r="D9" s="2448"/>
      <c r="E9" s="2448"/>
      <c r="F9" s="2448"/>
      <c r="G9" s="2448"/>
      <c r="H9" s="2448"/>
      <c r="I9" s="2449"/>
      <c r="J9" s="2447" t="s">
        <v>11</v>
      </c>
      <c r="K9" s="2448"/>
      <c r="L9" s="2448"/>
      <c r="M9" s="2448"/>
      <c r="N9" s="2448"/>
      <c r="O9" s="2448"/>
      <c r="P9" s="2448"/>
      <c r="Q9" s="2449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196" customFormat="1">
      <c r="A10" s="2441"/>
      <c r="B10" s="2443" t="s">
        <v>346</v>
      </c>
      <c r="C10" s="2444"/>
      <c r="D10" s="2444"/>
      <c r="E10" s="2445"/>
      <c r="F10" s="2443"/>
      <c r="G10" s="2135"/>
      <c r="H10" s="2135"/>
      <c r="I10" s="2136"/>
      <c r="J10" s="2443" t="s">
        <v>346</v>
      </c>
      <c r="K10" s="2444"/>
      <c r="L10" s="2444"/>
      <c r="M10" s="2445"/>
      <c r="N10" s="2443"/>
      <c r="O10" s="2444"/>
      <c r="P10" s="2444"/>
      <c r="Q10" s="2445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196" customFormat="1">
      <c r="A11" s="2441"/>
      <c r="B11" s="2443" t="s">
        <v>14</v>
      </c>
      <c r="C11" s="2444"/>
      <c r="E11" s="201">
        <v>7200</v>
      </c>
      <c r="F11" s="2443" t="s">
        <v>14</v>
      </c>
      <c r="G11" s="2444"/>
      <c r="H11" s="200"/>
      <c r="I11" s="201">
        <v>0</v>
      </c>
      <c r="J11" s="2443" t="s">
        <v>14</v>
      </c>
      <c r="K11" s="2444"/>
      <c r="L11" s="200"/>
      <c r="M11" s="201">
        <f>E11</f>
        <v>7200</v>
      </c>
      <c r="N11" s="2443" t="s">
        <v>14</v>
      </c>
      <c r="O11" s="2444"/>
      <c r="P11" s="200"/>
      <c r="Q11" s="201">
        <f>I11</f>
        <v>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203" customFormat="1" ht="35.25" customHeight="1">
      <c r="A12" s="2442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>
      <c r="A14" s="206">
        <v>0</v>
      </c>
      <c r="B14" s="1136"/>
      <c r="C14" s="1658"/>
      <c r="D14" s="1658"/>
      <c r="E14" s="1658"/>
      <c r="F14" s="1647"/>
      <c r="G14" s="1658"/>
      <c r="H14" s="1658"/>
      <c r="I14" s="1658"/>
      <c r="J14" s="1647"/>
      <c r="K14" s="1658"/>
      <c r="L14" s="1658"/>
      <c r="M14" s="1658"/>
      <c r="N14" s="1332"/>
      <c r="O14" s="1141"/>
      <c r="P14" s="1141"/>
      <c r="Q14" s="1141"/>
    </row>
    <row r="15" spans="1:33" s="1492" customFormat="1" ht="15">
      <c r="A15" s="1491">
        <v>1</v>
      </c>
      <c r="B15" s="1136"/>
      <c r="C15" s="1658"/>
      <c r="D15" s="1658"/>
      <c r="E15" s="1658">
        <v>111.96000000000001</v>
      </c>
      <c r="F15" s="1647"/>
      <c r="G15" s="1658"/>
      <c r="H15" s="1658"/>
      <c r="I15" s="1658"/>
      <c r="J15" s="1647"/>
      <c r="K15" s="1658"/>
      <c r="L15" s="1658"/>
      <c r="M15" s="1603">
        <v>26.46</v>
      </c>
      <c r="N15" s="1423"/>
      <c r="O15" s="1477"/>
      <c r="P15" s="1477"/>
      <c r="Q15" s="1477"/>
    </row>
    <row r="16" spans="1:33" s="203" customFormat="1" ht="15">
      <c r="A16" s="206">
        <v>2</v>
      </c>
      <c r="B16" s="1136"/>
      <c r="C16" s="1658"/>
      <c r="D16" s="1658"/>
      <c r="E16" s="1658">
        <v>103.59</v>
      </c>
      <c r="F16" s="1647"/>
      <c r="G16" s="1658"/>
      <c r="H16" s="1658"/>
      <c r="I16" s="1658"/>
      <c r="J16" s="1647"/>
      <c r="K16" s="1658"/>
      <c r="L16" s="1658"/>
      <c r="M16" s="1603">
        <v>23.58</v>
      </c>
      <c r="N16" s="1332"/>
      <c r="O16" s="1141"/>
      <c r="P16" s="1141"/>
      <c r="Q16" s="1141"/>
    </row>
    <row r="17" spans="1:17" s="203" customFormat="1" ht="15">
      <c r="A17" s="206">
        <v>3</v>
      </c>
      <c r="B17" s="1136"/>
      <c r="C17" s="1658"/>
      <c r="D17" s="1658"/>
      <c r="E17" s="1658">
        <v>100.44</v>
      </c>
      <c r="F17" s="1647"/>
      <c r="G17" s="1658"/>
      <c r="H17" s="1658"/>
      <c r="I17" s="1658"/>
      <c r="J17" s="1647"/>
      <c r="K17" s="1658"/>
      <c r="L17" s="1658"/>
      <c r="M17" s="1603">
        <v>24.03</v>
      </c>
      <c r="N17" s="1332"/>
      <c r="O17" s="1141"/>
      <c r="P17" s="1141"/>
      <c r="Q17" s="1141"/>
    </row>
    <row r="18" spans="1:17" s="203" customFormat="1" ht="15">
      <c r="A18" s="206">
        <v>4</v>
      </c>
      <c r="B18" s="1136"/>
      <c r="C18" s="1658"/>
      <c r="D18" s="1658"/>
      <c r="E18" s="1658">
        <v>93.6</v>
      </c>
      <c r="F18" s="1647"/>
      <c r="G18" s="1658"/>
      <c r="H18" s="1658"/>
      <c r="I18" s="1658"/>
      <c r="J18" s="1647"/>
      <c r="K18" s="1658"/>
      <c r="L18" s="1658"/>
      <c r="M18" s="1603">
        <v>21.24</v>
      </c>
      <c r="N18" s="1332"/>
      <c r="O18" s="1141"/>
      <c r="P18" s="1141"/>
      <c r="Q18" s="1141"/>
    </row>
    <row r="19" spans="1:17" s="203" customFormat="1" ht="15">
      <c r="A19" s="206">
        <v>5</v>
      </c>
      <c r="B19" s="1136"/>
      <c r="C19" s="1658"/>
      <c r="D19" s="1658"/>
      <c r="E19" s="1658">
        <v>143.55000000000001</v>
      </c>
      <c r="F19" s="1647"/>
      <c r="G19" s="1658"/>
      <c r="H19" s="1658"/>
      <c r="I19" s="1658"/>
      <c r="J19" s="1647"/>
      <c r="K19" s="1658"/>
      <c r="L19" s="1658"/>
      <c r="M19" s="1603">
        <v>25.29</v>
      </c>
      <c r="N19" s="1332"/>
      <c r="O19" s="1141"/>
      <c r="P19" s="1141"/>
      <c r="Q19" s="1141"/>
    </row>
    <row r="20" spans="1:17" s="203" customFormat="1" ht="15">
      <c r="A20" s="206">
        <v>6</v>
      </c>
      <c r="B20" s="1136"/>
      <c r="C20" s="1658"/>
      <c r="D20" s="1658"/>
      <c r="E20" s="1658">
        <v>203.94</v>
      </c>
      <c r="F20" s="1647"/>
      <c r="G20" s="1658"/>
      <c r="H20" s="1658"/>
      <c r="I20" s="1658"/>
      <c r="J20" s="1647"/>
      <c r="K20" s="1658"/>
      <c r="L20" s="1658"/>
      <c r="M20" s="1603">
        <v>31.950000000000003</v>
      </c>
      <c r="N20" s="1332"/>
      <c r="O20" s="1141"/>
      <c r="P20" s="1141"/>
      <c r="Q20" s="1141"/>
    </row>
    <row r="21" spans="1:17" s="203" customFormat="1" ht="15">
      <c r="A21" s="206">
        <v>7</v>
      </c>
      <c r="B21" s="1136"/>
      <c r="C21" s="1658"/>
      <c r="D21" s="1658"/>
      <c r="E21" s="1658">
        <v>215.01</v>
      </c>
      <c r="F21" s="1647"/>
      <c r="G21" s="1658"/>
      <c r="H21" s="1658"/>
      <c r="I21" s="1658"/>
      <c r="J21" s="1647"/>
      <c r="K21" s="1658"/>
      <c r="L21" s="1658"/>
      <c r="M21" s="1603">
        <v>32.400000000000006</v>
      </c>
      <c r="N21" s="1332"/>
      <c r="O21" s="1141"/>
      <c r="P21" s="1141"/>
      <c r="Q21" s="1141"/>
    </row>
    <row r="22" spans="1:17" s="203" customFormat="1" ht="15">
      <c r="A22" s="206">
        <v>8</v>
      </c>
      <c r="B22" s="1136"/>
      <c r="C22" s="1658"/>
      <c r="D22" s="1658"/>
      <c r="E22" s="1658">
        <v>233.55</v>
      </c>
      <c r="F22" s="1647"/>
      <c r="G22" s="1658"/>
      <c r="H22" s="1658"/>
      <c r="I22" s="1658"/>
      <c r="J22" s="1647"/>
      <c r="K22" s="1658"/>
      <c r="L22" s="1658"/>
      <c r="M22" s="1603">
        <v>32.94</v>
      </c>
      <c r="N22" s="1332"/>
      <c r="O22" s="1141"/>
      <c r="P22" s="1141"/>
      <c r="Q22" s="1141"/>
    </row>
    <row r="23" spans="1:17" s="203" customFormat="1" ht="15">
      <c r="A23" s="206">
        <v>9</v>
      </c>
      <c r="B23" s="1136"/>
      <c r="C23" s="1658"/>
      <c r="D23" s="1658"/>
      <c r="E23" s="1658">
        <v>270.72000000000003</v>
      </c>
      <c r="F23" s="1647"/>
      <c r="G23" s="1658"/>
      <c r="H23" s="1658"/>
      <c r="I23" s="1658"/>
      <c r="J23" s="1647"/>
      <c r="K23" s="1658"/>
      <c r="L23" s="1658"/>
      <c r="M23" s="1603">
        <v>35.28</v>
      </c>
      <c r="N23" s="1332"/>
      <c r="O23" s="1141"/>
      <c r="P23" s="1141"/>
      <c r="Q23" s="1141"/>
    </row>
    <row r="24" spans="1:17" s="203" customFormat="1" ht="15">
      <c r="A24" s="206">
        <v>10</v>
      </c>
      <c r="B24" s="1136"/>
      <c r="C24" s="1658"/>
      <c r="D24" s="1658"/>
      <c r="E24" s="1658">
        <v>265.32</v>
      </c>
      <c r="F24" s="1647"/>
      <c r="G24" s="1658"/>
      <c r="H24" s="1658"/>
      <c r="I24" s="1658"/>
      <c r="J24" s="1647"/>
      <c r="K24" s="1658"/>
      <c r="L24" s="1658"/>
      <c r="M24" s="1603">
        <v>40.950000000000003</v>
      </c>
      <c r="N24" s="1332"/>
      <c r="O24" s="1141"/>
      <c r="P24" s="1141"/>
      <c r="Q24" s="1141"/>
    </row>
    <row r="25" spans="1:17" s="203" customFormat="1" ht="15">
      <c r="A25" s="206">
        <v>11</v>
      </c>
      <c r="B25" s="1136"/>
      <c r="C25" s="1658"/>
      <c r="D25" s="1658"/>
      <c r="E25" s="1658">
        <v>233.82</v>
      </c>
      <c r="F25" s="1647"/>
      <c r="G25" s="1658"/>
      <c r="H25" s="1658"/>
      <c r="I25" s="1658"/>
      <c r="J25" s="1647"/>
      <c r="K25" s="1658"/>
      <c r="L25" s="1658"/>
      <c r="M25" s="1603">
        <v>39.69</v>
      </c>
      <c r="N25" s="1332"/>
      <c r="O25" s="1141"/>
      <c r="P25" s="1141"/>
      <c r="Q25" s="1141"/>
    </row>
    <row r="26" spans="1:17" s="203" customFormat="1" ht="15">
      <c r="A26" s="206">
        <v>12</v>
      </c>
      <c r="B26" s="1136"/>
      <c r="C26" s="1658"/>
      <c r="D26" s="1658"/>
      <c r="E26" s="1658">
        <v>224.46</v>
      </c>
      <c r="F26" s="1647"/>
      <c r="G26" s="1658"/>
      <c r="H26" s="1658"/>
      <c r="I26" s="1658"/>
      <c r="J26" s="1647"/>
      <c r="K26" s="1658"/>
      <c r="L26" s="1658"/>
      <c r="M26" s="1603">
        <v>43.83</v>
      </c>
      <c r="N26" s="1332"/>
      <c r="O26" s="1141"/>
      <c r="P26" s="1141"/>
      <c r="Q26" s="1141"/>
    </row>
    <row r="27" spans="1:17" s="203" customFormat="1" ht="15">
      <c r="A27" s="206">
        <v>13</v>
      </c>
      <c r="B27" s="1136"/>
      <c r="C27" s="1658"/>
      <c r="D27" s="1658"/>
      <c r="E27" s="1658">
        <v>193.59</v>
      </c>
      <c r="F27" s="1647"/>
      <c r="G27" s="1658"/>
      <c r="H27" s="1658"/>
      <c r="I27" s="1658"/>
      <c r="J27" s="1647"/>
      <c r="K27" s="1658"/>
      <c r="L27" s="1658"/>
      <c r="M27" s="1603">
        <v>37.08</v>
      </c>
      <c r="N27" s="1332"/>
      <c r="O27" s="1141"/>
      <c r="P27" s="1141"/>
      <c r="Q27" s="1141"/>
    </row>
    <row r="28" spans="1:17" s="203" customFormat="1" ht="15">
      <c r="A28" s="206">
        <v>14</v>
      </c>
      <c r="B28" s="1136"/>
      <c r="C28" s="1658"/>
      <c r="D28" s="1658"/>
      <c r="E28" s="1658">
        <v>181.53</v>
      </c>
      <c r="F28" s="1647"/>
      <c r="G28" s="1658"/>
      <c r="H28" s="1658"/>
      <c r="I28" s="1658"/>
      <c r="J28" s="1647"/>
      <c r="K28" s="1658"/>
      <c r="L28" s="1658"/>
      <c r="M28" s="1603">
        <v>37.08</v>
      </c>
      <c r="N28" s="1332"/>
      <c r="O28" s="1141"/>
      <c r="P28" s="1141"/>
      <c r="Q28" s="1141"/>
    </row>
    <row r="29" spans="1:17" s="203" customFormat="1" ht="15">
      <c r="A29" s="206">
        <v>15</v>
      </c>
      <c r="B29" s="1136"/>
      <c r="C29" s="1658"/>
      <c r="D29" s="1658"/>
      <c r="E29" s="1658">
        <v>182.97</v>
      </c>
      <c r="F29" s="1647"/>
      <c r="G29" s="1658"/>
      <c r="H29" s="1658"/>
      <c r="I29" s="1658"/>
      <c r="J29" s="1647"/>
      <c r="K29" s="1658"/>
      <c r="L29" s="1658"/>
      <c r="M29" s="1603">
        <v>40.68</v>
      </c>
      <c r="N29" s="1332"/>
      <c r="O29" s="1141"/>
      <c r="P29" s="1141"/>
      <c r="Q29" s="1141"/>
    </row>
    <row r="30" spans="1:17" s="203" customFormat="1" ht="15">
      <c r="A30" s="206">
        <v>16</v>
      </c>
      <c r="B30" s="1136"/>
      <c r="C30" s="1658"/>
      <c r="D30" s="1658"/>
      <c r="E30" s="1658">
        <v>170.45999999999998</v>
      </c>
      <c r="F30" s="1647"/>
      <c r="G30" s="1658"/>
      <c r="H30" s="1658"/>
      <c r="I30" s="1658"/>
      <c r="J30" s="1647"/>
      <c r="K30" s="1658"/>
      <c r="L30" s="1658"/>
      <c r="M30" s="1603">
        <v>37.17</v>
      </c>
      <c r="N30" s="1332"/>
      <c r="O30" s="1141"/>
      <c r="P30" s="1141"/>
      <c r="Q30" s="1141"/>
    </row>
    <row r="31" spans="1:17" s="207" customFormat="1" ht="15">
      <c r="A31" s="206">
        <v>17</v>
      </c>
      <c r="B31" s="1136"/>
      <c r="C31" s="1658"/>
      <c r="D31" s="1658"/>
      <c r="E31" s="1658">
        <v>157.32</v>
      </c>
      <c r="F31" s="1647"/>
      <c r="G31" s="1658"/>
      <c r="H31" s="1658"/>
      <c r="I31" s="1658"/>
      <c r="J31" s="1647"/>
      <c r="K31" s="1658"/>
      <c r="L31" s="1658"/>
      <c r="M31" s="1603">
        <v>33.299999999999997</v>
      </c>
      <c r="N31" s="1332"/>
      <c r="O31" s="1141"/>
      <c r="P31" s="1141"/>
      <c r="Q31" s="1141"/>
    </row>
    <row r="32" spans="1:17" s="207" customFormat="1" ht="15">
      <c r="A32" s="206">
        <v>18</v>
      </c>
      <c r="B32" s="1136"/>
      <c r="C32" s="1658"/>
      <c r="D32" s="1658"/>
      <c r="E32" s="1658">
        <v>173.51999999999998</v>
      </c>
      <c r="F32" s="1647"/>
      <c r="G32" s="1658"/>
      <c r="H32" s="1658"/>
      <c r="I32" s="1658"/>
      <c r="J32" s="1647"/>
      <c r="K32" s="1658"/>
      <c r="L32" s="1658"/>
      <c r="M32" s="1603">
        <v>31.68</v>
      </c>
      <c r="N32" s="1332"/>
      <c r="O32" s="1141"/>
      <c r="P32" s="1141"/>
      <c r="Q32" s="1141"/>
    </row>
    <row r="33" spans="1:33" s="207" customFormat="1" ht="15">
      <c r="A33" s="206">
        <v>19</v>
      </c>
      <c r="B33" s="1136"/>
      <c r="C33" s="1658"/>
      <c r="D33" s="1658"/>
      <c r="E33" s="1658">
        <v>176.85</v>
      </c>
      <c r="F33" s="1647"/>
      <c r="G33" s="1658"/>
      <c r="H33" s="1658"/>
      <c r="I33" s="1658"/>
      <c r="J33" s="1647"/>
      <c r="K33" s="1658"/>
      <c r="L33" s="1658"/>
      <c r="M33" s="1603">
        <v>32.67</v>
      </c>
      <c r="N33" s="1332"/>
      <c r="O33" s="1141"/>
      <c r="P33" s="1141"/>
      <c r="Q33" s="1141"/>
    </row>
    <row r="34" spans="1:33" s="207" customFormat="1" ht="15">
      <c r="A34" s="206">
        <v>20</v>
      </c>
      <c r="B34" s="1136"/>
      <c r="C34" s="1658"/>
      <c r="D34" s="1658"/>
      <c r="E34" s="1658">
        <v>182.7</v>
      </c>
      <c r="F34" s="1647"/>
      <c r="G34" s="1658"/>
      <c r="H34" s="1658"/>
      <c r="I34" s="1658"/>
      <c r="J34" s="1647"/>
      <c r="K34" s="1658"/>
      <c r="L34" s="1658"/>
      <c r="M34" s="1603">
        <v>30.239999999999995</v>
      </c>
      <c r="N34" s="1332"/>
      <c r="O34" s="1141"/>
      <c r="P34" s="1141"/>
      <c r="Q34" s="1141"/>
    </row>
    <row r="35" spans="1:33" s="207" customFormat="1" ht="15">
      <c r="A35" s="206">
        <v>21</v>
      </c>
      <c r="B35" s="1136"/>
      <c r="C35" s="1658"/>
      <c r="D35" s="1658"/>
      <c r="E35" s="1658">
        <v>188.91</v>
      </c>
      <c r="F35" s="1647"/>
      <c r="G35" s="1658"/>
      <c r="H35" s="1658"/>
      <c r="I35" s="1658"/>
      <c r="J35" s="1647"/>
      <c r="K35" s="1658"/>
      <c r="L35" s="1658"/>
      <c r="M35" s="1603">
        <v>30.779999999999998</v>
      </c>
      <c r="N35" s="1332"/>
      <c r="O35" s="1141"/>
      <c r="P35" s="1141"/>
      <c r="Q35" s="1141"/>
    </row>
    <row r="36" spans="1:33" s="207" customFormat="1" ht="15">
      <c r="A36" s="206">
        <v>22</v>
      </c>
      <c r="B36" s="1136"/>
      <c r="C36" s="1658"/>
      <c r="D36" s="1658"/>
      <c r="E36" s="1658">
        <v>182.88</v>
      </c>
      <c r="F36" s="1647"/>
      <c r="G36" s="1658"/>
      <c r="H36" s="1658"/>
      <c r="I36" s="1658"/>
      <c r="J36" s="1647"/>
      <c r="K36" s="1658"/>
      <c r="L36" s="1658"/>
      <c r="M36" s="1603">
        <v>28.619999999999997</v>
      </c>
      <c r="N36" s="1332"/>
      <c r="O36" s="1141"/>
      <c r="P36" s="1141"/>
      <c r="Q36" s="1141"/>
    </row>
    <row r="37" spans="1:33" s="207" customFormat="1" ht="15">
      <c r="A37" s="206">
        <v>23</v>
      </c>
      <c r="B37" s="1136"/>
      <c r="C37" s="1658"/>
      <c r="D37" s="1658"/>
      <c r="E37" s="1603">
        <v>157.94999999999999</v>
      </c>
      <c r="F37" s="1647"/>
      <c r="G37" s="1658"/>
      <c r="H37" s="1658"/>
      <c r="I37" s="1658"/>
      <c r="J37" s="1647"/>
      <c r="K37" s="1658"/>
      <c r="L37" s="1658"/>
      <c r="M37" s="1603">
        <v>23.85</v>
      </c>
      <c r="N37" s="1332"/>
      <c r="O37" s="1141"/>
      <c r="P37" s="1141"/>
      <c r="Q37" s="1141"/>
    </row>
    <row r="38" spans="1:33" s="207" customFormat="1" ht="15">
      <c r="A38" s="206">
        <v>24</v>
      </c>
      <c r="B38" s="1136"/>
      <c r="C38" s="1658"/>
      <c r="D38" s="1658"/>
      <c r="E38" s="1603">
        <v>138.94999999999999</v>
      </c>
      <c r="F38" s="1647"/>
      <c r="G38" s="1658"/>
      <c r="H38" s="1658"/>
      <c r="I38" s="1658"/>
      <c r="J38" s="1647"/>
      <c r="K38" s="1658"/>
      <c r="L38" s="1658"/>
      <c r="M38" s="1603">
        <v>21.25</v>
      </c>
      <c r="N38" s="1332"/>
      <c r="O38" s="1141"/>
      <c r="P38" s="1141"/>
      <c r="Q38" s="1141"/>
    </row>
    <row r="39" spans="1:33" s="207" customFormat="1" ht="15">
      <c r="A39" s="206" t="s">
        <v>19</v>
      </c>
      <c r="B39" s="1207"/>
      <c r="C39" s="1659"/>
      <c r="D39" s="1659"/>
      <c r="E39" s="1660">
        <f>SUM(E15:E38)</f>
        <v>4287.59</v>
      </c>
      <c r="F39" s="1659"/>
      <c r="G39" s="1659"/>
      <c r="H39" s="1659"/>
      <c r="I39" s="1660"/>
      <c r="J39" s="1659"/>
      <c r="K39" s="1659"/>
      <c r="L39" s="1659"/>
      <c r="M39" s="1660">
        <f>SUM(M15:M38)</f>
        <v>762.03999999999985</v>
      </c>
      <c r="N39" s="1657"/>
      <c r="O39" s="1207"/>
      <c r="P39" s="1207"/>
      <c r="Q39" s="1208"/>
    </row>
    <row r="40" spans="1:33" s="196" customFormat="1" ht="12.75" customHeight="1">
      <c r="A40" s="196" t="s">
        <v>20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 s="196" customFormat="1" ht="12.75" customHeight="1">
      <c r="A41" s="196" t="s">
        <v>21</v>
      </c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>
      <c r="A42" s="196" t="s">
        <v>651</v>
      </c>
      <c r="K42" s="196"/>
      <c r="L42" s="196"/>
      <c r="M42" s="196"/>
      <c r="N42" s="196"/>
      <c r="O42" s="196"/>
      <c r="P42" s="196"/>
      <c r="Q42" s="196"/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>
      <c r="A43" s="196" t="s">
        <v>23</v>
      </c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  <row r="44" spans="1:33">
      <c r="R44" s="1021"/>
      <c r="S44" s="1021"/>
      <c r="T44" s="1021"/>
      <c r="U44" s="1021"/>
      <c r="V44" s="1021"/>
      <c r="W44" s="1021"/>
      <c r="X44" s="1021"/>
      <c r="Y44" s="1021"/>
      <c r="Z44" s="1021"/>
      <c r="AA44" s="1021"/>
      <c r="AB44" s="1021"/>
      <c r="AC44" s="1021"/>
      <c r="AD44" s="1021"/>
      <c r="AE44" s="1021"/>
      <c r="AF44" s="1021"/>
      <c r="AG44" s="102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X20" sqref="X2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N1" s="2391" t="s">
        <v>60</v>
      </c>
      <c r="O1" s="2391"/>
      <c r="P1" s="2391"/>
      <c r="Q1" s="2391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456" t="s">
        <v>642</v>
      </c>
      <c r="O3" s="2456"/>
      <c r="P3" s="2456"/>
      <c r="Q3" s="2456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1904"/>
      <c r="K4" s="1904"/>
      <c r="L4" s="1904"/>
      <c r="N4" s="2390"/>
      <c r="O4" s="2390"/>
      <c r="P4" s="2390"/>
      <c r="Q4" s="2390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1904"/>
      <c r="E5" s="1904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32"/>
      <c r="B8" s="130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73" t="s">
        <v>641</v>
      </c>
      <c r="C10" s="2174"/>
      <c r="D10" s="2174"/>
      <c r="E10" s="2175"/>
      <c r="F10" s="2173" t="s">
        <v>643</v>
      </c>
      <c r="G10" s="2174"/>
      <c r="H10" s="2174"/>
      <c r="I10" s="2175"/>
      <c r="J10" s="2173" t="s">
        <v>641</v>
      </c>
      <c r="K10" s="2174"/>
      <c r="L10" s="2174"/>
      <c r="M10" s="2175"/>
      <c r="N10" s="2173" t="s">
        <v>643</v>
      </c>
      <c r="O10" s="2174"/>
      <c r="P10" s="2174"/>
      <c r="Q10" s="217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1906"/>
      <c r="F11" s="2173" t="s">
        <v>14</v>
      </c>
      <c r="G11" s="2174"/>
      <c r="H11" s="1905"/>
      <c r="I11" s="1906">
        <v>200</v>
      </c>
      <c r="J11" s="2173" t="s">
        <v>14</v>
      </c>
      <c r="K11" s="2174"/>
      <c r="L11" s="1905"/>
      <c r="M11" s="1906"/>
      <c r="N11" s="2173" t="s">
        <v>14</v>
      </c>
      <c r="O11" s="2174"/>
      <c r="P11" s="1905"/>
      <c r="Q11" s="1906">
        <v>200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34"/>
      <c r="C14" s="1661"/>
      <c r="D14" s="1661"/>
      <c r="E14" s="1661"/>
      <c r="F14" s="1661"/>
      <c r="G14" s="1661"/>
      <c r="H14" s="1661"/>
      <c r="I14" s="1661"/>
      <c r="J14" s="1662"/>
      <c r="K14" s="1661"/>
      <c r="L14" s="1661"/>
      <c r="M14" s="1661"/>
      <c r="N14" s="1661"/>
      <c r="O14" s="1661"/>
      <c r="P14" s="1661"/>
      <c r="Q14" s="1661"/>
    </row>
    <row r="15" spans="1:33" s="1484" customFormat="1" ht="15">
      <c r="A15" s="1482">
        <v>1</v>
      </c>
      <c r="B15" s="1134"/>
      <c r="C15" s="1661"/>
      <c r="D15" s="1661"/>
      <c r="E15" s="1935">
        <v>0</v>
      </c>
      <c r="F15" s="1661"/>
      <c r="G15" s="1661"/>
      <c r="H15" s="1661"/>
      <c r="I15" s="2044">
        <v>3.9999999999999996</v>
      </c>
      <c r="J15" s="1662"/>
      <c r="K15" s="1661"/>
      <c r="L15" s="1661"/>
      <c r="M15" s="1935">
        <v>0</v>
      </c>
      <c r="N15" s="1661"/>
      <c r="O15" s="1661"/>
      <c r="P15" s="1661"/>
      <c r="Q15" s="2044">
        <v>0.1</v>
      </c>
    </row>
    <row r="16" spans="1:33" s="708" customFormat="1" ht="15">
      <c r="A16" s="711">
        <v>2</v>
      </c>
      <c r="B16" s="1134"/>
      <c r="C16" s="1661"/>
      <c r="D16" s="1661"/>
      <c r="E16" s="1935">
        <v>0</v>
      </c>
      <c r="F16" s="1661"/>
      <c r="G16" s="1661"/>
      <c r="H16" s="1661"/>
      <c r="I16" s="2045">
        <v>3.9</v>
      </c>
      <c r="J16" s="1662"/>
      <c r="K16" s="1661"/>
      <c r="L16" s="1661"/>
      <c r="M16" s="1935">
        <v>0</v>
      </c>
      <c r="N16" s="1661"/>
      <c r="O16" s="1661"/>
      <c r="P16" s="1661"/>
      <c r="Q16" s="2045">
        <v>0.2</v>
      </c>
    </row>
    <row r="17" spans="1:17" s="708" customFormat="1" ht="15">
      <c r="A17" s="711">
        <v>3</v>
      </c>
      <c r="B17" s="1134"/>
      <c r="C17" s="1661"/>
      <c r="D17" s="1661"/>
      <c r="E17" s="1935">
        <v>0</v>
      </c>
      <c r="F17" s="1661"/>
      <c r="G17" s="1661"/>
      <c r="H17" s="1661"/>
      <c r="I17" s="2045">
        <v>3.9</v>
      </c>
      <c r="J17" s="1662"/>
      <c r="K17" s="1661"/>
      <c r="L17" s="1661"/>
      <c r="M17" s="1935">
        <v>0</v>
      </c>
      <c r="N17" s="1661"/>
      <c r="O17" s="1661"/>
      <c r="P17" s="1661"/>
      <c r="Q17" s="2045">
        <v>0.2</v>
      </c>
    </row>
    <row r="18" spans="1:17" s="708" customFormat="1" ht="15">
      <c r="A18" s="711">
        <v>4</v>
      </c>
      <c r="B18" s="1134"/>
      <c r="C18" s="1661"/>
      <c r="D18" s="1661"/>
      <c r="E18" s="1935">
        <v>0</v>
      </c>
      <c r="F18" s="1661"/>
      <c r="G18" s="1661"/>
      <c r="H18" s="1661"/>
      <c r="I18" s="2045">
        <v>4.3999999999999995</v>
      </c>
      <c r="J18" s="1662"/>
      <c r="K18" s="1661"/>
      <c r="L18" s="1661"/>
      <c r="M18" s="1935">
        <v>0</v>
      </c>
      <c r="N18" s="1661"/>
      <c r="O18" s="1661"/>
      <c r="P18" s="1661"/>
      <c r="Q18" s="2045">
        <v>0.1</v>
      </c>
    </row>
    <row r="19" spans="1:17" s="708" customFormat="1" ht="15">
      <c r="A19" s="711">
        <v>5</v>
      </c>
      <c r="B19" s="1134"/>
      <c r="C19" s="1661"/>
      <c r="D19" s="1661"/>
      <c r="E19" s="1935">
        <v>0</v>
      </c>
      <c r="F19" s="1661"/>
      <c r="G19" s="1661"/>
      <c r="H19" s="1661"/>
      <c r="I19" s="2045">
        <v>3.8</v>
      </c>
      <c r="J19" s="1662"/>
      <c r="K19" s="1661"/>
      <c r="L19" s="1661"/>
      <c r="M19" s="1935">
        <v>0</v>
      </c>
      <c r="N19" s="1661"/>
      <c r="O19" s="1661"/>
      <c r="P19" s="1661"/>
      <c r="Q19" s="2045">
        <v>0.2</v>
      </c>
    </row>
    <row r="20" spans="1:17" s="708" customFormat="1" ht="15">
      <c r="A20" s="711">
        <v>6</v>
      </c>
      <c r="B20" s="1134"/>
      <c r="C20" s="1661"/>
      <c r="D20" s="1661"/>
      <c r="E20" s="1935">
        <v>0</v>
      </c>
      <c r="F20" s="1661"/>
      <c r="G20" s="1661"/>
      <c r="H20" s="1661"/>
      <c r="I20" s="2045">
        <v>3.6999999999999997</v>
      </c>
      <c r="J20" s="1662"/>
      <c r="K20" s="1661"/>
      <c r="L20" s="1661"/>
      <c r="M20" s="1935">
        <v>0</v>
      </c>
      <c r="N20" s="1661"/>
      <c r="O20" s="1661"/>
      <c r="P20" s="1661"/>
      <c r="Q20" s="2045">
        <v>0.1</v>
      </c>
    </row>
    <row r="21" spans="1:17" s="708" customFormat="1" ht="15">
      <c r="A21" s="711">
        <v>7</v>
      </c>
      <c r="B21" s="1134"/>
      <c r="C21" s="1661"/>
      <c r="D21" s="1661"/>
      <c r="E21" s="1935">
        <v>0</v>
      </c>
      <c r="F21" s="1661"/>
      <c r="G21" s="1661"/>
      <c r="H21" s="1661"/>
      <c r="I21" s="2045">
        <v>3.8000000000000007</v>
      </c>
      <c r="J21" s="1662"/>
      <c r="K21" s="1661"/>
      <c r="L21" s="1661"/>
      <c r="M21" s="1935">
        <v>0</v>
      </c>
      <c r="N21" s="1661"/>
      <c r="O21" s="1661"/>
      <c r="P21" s="1661"/>
      <c r="Q21" s="2045">
        <v>0.1</v>
      </c>
    </row>
    <row r="22" spans="1:17" s="708" customFormat="1" ht="15">
      <c r="A22" s="711">
        <v>8</v>
      </c>
      <c r="B22" s="1134"/>
      <c r="C22" s="1661"/>
      <c r="D22" s="1661"/>
      <c r="E22" s="1935">
        <v>0</v>
      </c>
      <c r="F22" s="1661"/>
      <c r="G22" s="1661"/>
      <c r="H22" s="1661"/>
      <c r="I22" s="2045">
        <v>4.3999999999999995</v>
      </c>
      <c r="J22" s="1662"/>
      <c r="K22" s="1661"/>
      <c r="L22" s="1661"/>
      <c r="M22" s="1935">
        <v>0</v>
      </c>
      <c r="N22" s="1661"/>
      <c r="O22" s="1661"/>
      <c r="P22" s="1661"/>
      <c r="Q22" s="2045">
        <v>0.2</v>
      </c>
    </row>
    <row r="23" spans="1:17" s="708" customFormat="1" ht="15">
      <c r="A23" s="711">
        <v>9</v>
      </c>
      <c r="B23" s="1134"/>
      <c r="C23" s="1661"/>
      <c r="D23" s="1661"/>
      <c r="E23" s="1935">
        <v>0</v>
      </c>
      <c r="F23" s="1661"/>
      <c r="G23" s="1661"/>
      <c r="H23" s="1661"/>
      <c r="I23" s="2045">
        <v>3.7000000000000006</v>
      </c>
      <c r="J23" s="1662"/>
      <c r="K23" s="1661"/>
      <c r="L23" s="1661"/>
      <c r="M23" s="1935">
        <v>0</v>
      </c>
      <c r="N23" s="1661"/>
      <c r="O23" s="1661"/>
      <c r="P23" s="1661"/>
      <c r="Q23" s="2045">
        <v>0.1</v>
      </c>
    </row>
    <row r="24" spans="1:17" s="708" customFormat="1" ht="15">
      <c r="A24" s="711">
        <v>10</v>
      </c>
      <c r="B24" s="1134"/>
      <c r="C24" s="1661"/>
      <c r="D24" s="1661"/>
      <c r="E24" s="1935">
        <v>0</v>
      </c>
      <c r="F24" s="1661"/>
      <c r="G24" s="1661"/>
      <c r="H24" s="1661"/>
      <c r="I24" s="2046">
        <v>3.8</v>
      </c>
      <c r="J24" s="1662"/>
      <c r="K24" s="1661"/>
      <c r="L24" s="1661"/>
      <c r="M24" s="1935">
        <v>0</v>
      </c>
      <c r="N24" s="1661"/>
      <c r="O24" s="1661"/>
      <c r="P24" s="1661"/>
      <c r="Q24" s="2046">
        <v>0</v>
      </c>
    </row>
    <row r="25" spans="1:17" s="708" customFormat="1" ht="15">
      <c r="A25" s="711">
        <v>11</v>
      </c>
      <c r="B25" s="1134"/>
      <c r="C25" s="1661"/>
      <c r="D25" s="1661"/>
      <c r="E25" s="1935">
        <v>0</v>
      </c>
      <c r="F25" s="1661"/>
      <c r="G25" s="1661"/>
      <c r="H25" s="1661"/>
      <c r="I25" s="2046">
        <v>5</v>
      </c>
      <c r="J25" s="1662"/>
      <c r="K25" s="1661"/>
      <c r="L25" s="1661"/>
      <c r="M25" s="1935">
        <v>0</v>
      </c>
      <c r="N25" s="1661"/>
      <c r="O25" s="1661"/>
      <c r="P25" s="1661"/>
      <c r="Q25" s="2046">
        <v>0.1</v>
      </c>
    </row>
    <row r="26" spans="1:17" s="708" customFormat="1" ht="15">
      <c r="A26" s="711">
        <v>12</v>
      </c>
      <c r="B26" s="1134"/>
      <c r="C26" s="1661"/>
      <c r="D26" s="1661"/>
      <c r="E26" s="1935">
        <v>0</v>
      </c>
      <c r="F26" s="1661"/>
      <c r="G26" s="1661"/>
      <c r="H26" s="1661"/>
      <c r="I26" s="2046">
        <v>6.6000000000000005</v>
      </c>
      <c r="J26" s="1662"/>
      <c r="K26" s="1661"/>
      <c r="L26" s="1661"/>
      <c r="M26" s="1935">
        <v>0</v>
      </c>
      <c r="N26" s="1661"/>
      <c r="O26" s="1661"/>
      <c r="P26" s="1661"/>
      <c r="Q26" s="2046">
        <v>1.7000000000000002</v>
      </c>
    </row>
    <row r="27" spans="1:17" s="708" customFormat="1" ht="15">
      <c r="A27" s="711">
        <v>13</v>
      </c>
      <c r="B27" s="1134"/>
      <c r="C27" s="1661"/>
      <c r="D27" s="1661"/>
      <c r="E27" s="1935">
        <v>0</v>
      </c>
      <c r="F27" s="1661"/>
      <c r="G27" s="1661"/>
      <c r="H27" s="1661"/>
      <c r="I27" s="2046">
        <v>7.3000000000000007</v>
      </c>
      <c r="J27" s="1662"/>
      <c r="K27" s="1661"/>
      <c r="L27" s="1661"/>
      <c r="M27" s="1935">
        <v>0</v>
      </c>
      <c r="N27" s="1661"/>
      <c r="O27" s="1661"/>
      <c r="P27" s="1661"/>
      <c r="Q27" s="2046">
        <v>2.6</v>
      </c>
    </row>
    <row r="28" spans="1:17" s="708" customFormat="1" ht="15">
      <c r="A28" s="711">
        <v>14</v>
      </c>
      <c r="B28" s="1134"/>
      <c r="C28" s="1661"/>
      <c r="D28" s="1661"/>
      <c r="E28" s="1935">
        <v>0</v>
      </c>
      <c r="F28" s="1661"/>
      <c r="G28" s="1661"/>
      <c r="H28" s="1661"/>
      <c r="I28" s="2046">
        <v>6.6000000000000005</v>
      </c>
      <c r="J28" s="1662"/>
      <c r="K28" s="1661"/>
      <c r="L28" s="1661"/>
      <c r="M28" s="1935">
        <v>0</v>
      </c>
      <c r="N28" s="1661"/>
      <c r="O28" s="1661"/>
      <c r="P28" s="1661"/>
      <c r="Q28" s="2046">
        <v>1.5</v>
      </c>
    </row>
    <row r="29" spans="1:17" s="708" customFormat="1" ht="15">
      <c r="A29" s="711">
        <v>15</v>
      </c>
      <c r="B29" s="1134"/>
      <c r="C29" s="1661"/>
      <c r="D29" s="1661"/>
      <c r="E29" s="1935">
        <v>0</v>
      </c>
      <c r="F29" s="1661"/>
      <c r="G29" s="1661"/>
      <c r="H29" s="1661"/>
      <c r="I29" s="2046">
        <v>6.4</v>
      </c>
      <c r="J29" s="1662"/>
      <c r="K29" s="1661"/>
      <c r="L29" s="1661"/>
      <c r="M29" s="1935">
        <v>0</v>
      </c>
      <c r="N29" s="1661"/>
      <c r="O29" s="1661"/>
      <c r="P29" s="1661"/>
      <c r="Q29" s="2046">
        <v>1.4000000000000001</v>
      </c>
    </row>
    <row r="30" spans="1:17" s="708" customFormat="1" ht="15">
      <c r="A30" s="711">
        <v>16</v>
      </c>
      <c r="B30" s="1134"/>
      <c r="C30" s="1661"/>
      <c r="D30" s="1661"/>
      <c r="E30" s="1935">
        <v>0</v>
      </c>
      <c r="F30" s="1661"/>
      <c r="G30" s="1661"/>
      <c r="H30" s="1661"/>
      <c r="I30" s="2046">
        <v>8.3999999999999986</v>
      </c>
      <c r="J30" s="1662"/>
      <c r="K30" s="1661"/>
      <c r="L30" s="1661"/>
      <c r="M30" s="1935">
        <v>0</v>
      </c>
      <c r="N30" s="1661"/>
      <c r="O30" s="1661"/>
      <c r="P30" s="1661"/>
      <c r="Q30" s="2046">
        <v>2.0999999999999996</v>
      </c>
    </row>
    <row r="31" spans="1:17" s="712" customFormat="1" ht="15">
      <c r="A31" s="711">
        <v>17</v>
      </c>
      <c r="B31" s="1134"/>
      <c r="C31" s="1661"/>
      <c r="D31" s="1661"/>
      <c r="E31" s="1935">
        <v>0</v>
      </c>
      <c r="F31" s="1661"/>
      <c r="G31" s="1661"/>
      <c r="H31" s="1661"/>
      <c r="I31" s="2046">
        <v>7.0000000000000009</v>
      </c>
      <c r="J31" s="1662"/>
      <c r="K31" s="1661"/>
      <c r="L31" s="1661"/>
      <c r="M31" s="1935">
        <v>0</v>
      </c>
      <c r="N31" s="1661"/>
      <c r="O31" s="1661"/>
      <c r="P31" s="1661"/>
      <c r="Q31" s="2046">
        <v>1.4</v>
      </c>
    </row>
    <row r="32" spans="1:17" s="712" customFormat="1" ht="15">
      <c r="A32" s="711">
        <v>18</v>
      </c>
      <c r="B32" s="1134"/>
      <c r="C32" s="1661"/>
      <c r="D32" s="1661"/>
      <c r="E32" s="1935">
        <v>0</v>
      </c>
      <c r="F32" s="1661"/>
      <c r="G32" s="1661"/>
      <c r="H32" s="1661"/>
      <c r="I32" s="2046">
        <v>5.8999999999999995</v>
      </c>
      <c r="J32" s="1662"/>
      <c r="K32" s="1661"/>
      <c r="L32" s="1661"/>
      <c r="M32" s="1935">
        <v>0</v>
      </c>
      <c r="N32" s="1661"/>
      <c r="O32" s="1661"/>
      <c r="P32" s="1661"/>
      <c r="Q32" s="2046">
        <v>0.2</v>
      </c>
    </row>
    <row r="33" spans="1:33" s="712" customFormat="1" ht="15">
      <c r="A33" s="711">
        <v>19</v>
      </c>
      <c r="B33" s="1134"/>
      <c r="C33" s="1661"/>
      <c r="D33" s="1661"/>
      <c r="E33" s="1935">
        <v>0</v>
      </c>
      <c r="F33" s="1661"/>
      <c r="G33" s="1661"/>
      <c r="H33" s="1661"/>
      <c r="I33" s="2046">
        <v>5.4</v>
      </c>
      <c r="J33" s="1662"/>
      <c r="K33" s="1661"/>
      <c r="L33" s="1661"/>
      <c r="M33" s="1935">
        <v>0</v>
      </c>
      <c r="N33" s="1661"/>
      <c r="O33" s="1661"/>
      <c r="P33" s="1661"/>
      <c r="Q33" s="2046">
        <v>0.1</v>
      </c>
    </row>
    <row r="34" spans="1:33" s="712" customFormat="1" ht="15">
      <c r="A34" s="711">
        <v>20</v>
      </c>
      <c r="B34" s="1134"/>
      <c r="C34" s="1661"/>
      <c r="D34" s="1661"/>
      <c r="E34" s="1935">
        <v>0</v>
      </c>
      <c r="F34" s="1661"/>
      <c r="G34" s="1661"/>
      <c r="H34" s="1661"/>
      <c r="I34" s="2046">
        <v>4.7</v>
      </c>
      <c r="J34" s="1662"/>
      <c r="K34" s="1661"/>
      <c r="L34" s="1661"/>
      <c r="M34" s="1935">
        <v>0</v>
      </c>
      <c r="N34" s="1661"/>
      <c r="O34" s="1661"/>
      <c r="P34" s="1661"/>
      <c r="Q34" s="2046">
        <v>0.2</v>
      </c>
    </row>
    <row r="35" spans="1:33" s="712" customFormat="1" ht="15">
      <c r="A35" s="711">
        <v>21</v>
      </c>
      <c r="B35" s="1134"/>
      <c r="C35" s="1661"/>
      <c r="D35" s="1661"/>
      <c r="E35" s="1935">
        <v>0</v>
      </c>
      <c r="F35" s="1661"/>
      <c r="G35" s="1661"/>
      <c r="H35" s="1661"/>
      <c r="I35" s="2046">
        <v>4.7</v>
      </c>
      <c r="J35" s="1662"/>
      <c r="K35" s="1661"/>
      <c r="L35" s="1661"/>
      <c r="M35" s="1935">
        <v>0</v>
      </c>
      <c r="N35" s="1661"/>
      <c r="O35" s="1661"/>
      <c r="P35" s="1661"/>
      <c r="Q35" s="2046">
        <v>0.3</v>
      </c>
    </row>
    <row r="36" spans="1:33" s="712" customFormat="1" ht="15">
      <c r="A36" s="711">
        <v>22</v>
      </c>
      <c r="B36" s="1134"/>
      <c r="C36" s="1661"/>
      <c r="D36" s="1661"/>
      <c r="E36" s="1935">
        <v>0</v>
      </c>
      <c r="F36" s="1661"/>
      <c r="G36" s="1661"/>
      <c r="H36" s="1661"/>
      <c r="I36" s="2046">
        <v>4.1000000000000005</v>
      </c>
      <c r="J36" s="1662"/>
      <c r="K36" s="1661"/>
      <c r="L36" s="1661"/>
      <c r="M36" s="1935">
        <v>0</v>
      </c>
      <c r="N36" s="1661"/>
      <c r="O36" s="1661"/>
      <c r="P36" s="1661"/>
      <c r="Q36" s="2046">
        <v>0.1</v>
      </c>
    </row>
    <row r="37" spans="1:33" s="712" customFormat="1" ht="15">
      <c r="A37" s="711">
        <v>23</v>
      </c>
      <c r="B37" s="1134"/>
      <c r="C37" s="1661"/>
      <c r="D37" s="1661"/>
      <c r="E37" s="1935">
        <v>0</v>
      </c>
      <c r="F37" s="1661"/>
      <c r="G37" s="1661"/>
      <c r="H37" s="1661"/>
      <c r="I37" s="2046">
        <v>4.2</v>
      </c>
      <c r="J37" s="1662"/>
      <c r="K37" s="1661"/>
      <c r="L37" s="1661"/>
      <c r="M37" s="1935">
        <v>0</v>
      </c>
      <c r="N37" s="1661"/>
      <c r="O37" s="1661"/>
      <c r="P37" s="1661"/>
      <c r="Q37" s="2046">
        <v>0.3</v>
      </c>
    </row>
    <row r="38" spans="1:33" s="712" customFormat="1" ht="15">
      <c r="A38" s="711">
        <v>24</v>
      </c>
      <c r="B38" s="1134"/>
      <c r="C38" s="1661"/>
      <c r="D38" s="1661"/>
      <c r="E38" s="1935">
        <v>0</v>
      </c>
      <c r="F38" s="1661"/>
      <c r="G38" s="1661"/>
      <c r="H38" s="1661"/>
      <c r="I38" s="2047">
        <v>4.1999999999999993</v>
      </c>
      <c r="J38" s="1662"/>
      <c r="K38" s="1661"/>
      <c r="L38" s="1661"/>
      <c r="M38" s="1935">
        <v>0</v>
      </c>
      <c r="N38" s="1661"/>
      <c r="O38" s="1661"/>
      <c r="P38" s="1661"/>
      <c r="Q38" s="2047">
        <v>0.1</v>
      </c>
    </row>
    <row r="39" spans="1:33" s="712" customFormat="1" ht="15">
      <c r="A39" s="711" t="s">
        <v>19</v>
      </c>
      <c r="B39" s="1211"/>
      <c r="C39" s="1663"/>
      <c r="D39" s="1663"/>
      <c r="E39" s="1664">
        <f>SUM(E15:E38)</f>
        <v>0</v>
      </c>
      <c r="F39" s="1664"/>
      <c r="G39" s="1664"/>
      <c r="H39" s="1664"/>
      <c r="I39" s="1664">
        <f>SUM(I15:I38)</f>
        <v>119.9</v>
      </c>
      <c r="J39" s="1664"/>
      <c r="K39" s="1664"/>
      <c r="L39" s="1664"/>
      <c r="M39" s="1664">
        <f>SUM(M15:M38)</f>
        <v>0</v>
      </c>
      <c r="N39" s="1664"/>
      <c r="O39" s="1664"/>
      <c r="P39" s="1664"/>
      <c r="Q39" s="1664">
        <f>SUM(Q15:Q38)</f>
        <v>13.4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U18" sqref="U18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N1" s="2391" t="s">
        <v>60</v>
      </c>
      <c r="O1" s="2391"/>
      <c r="P1" s="2391"/>
      <c r="Q1" s="2391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456" t="s">
        <v>642</v>
      </c>
      <c r="O3" s="2456"/>
      <c r="P3" s="2456"/>
      <c r="Q3" s="2456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1904"/>
      <c r="K4" s="1904"/>
      <c r="L4" s="1904"/>
      <c r="N4" s="2390"/>
      <c r="O4" s="2390"/>
      <c r="P4" s="2390"/>
      <c r="Q4" s="2390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1904"/>
      <c r="E5" s="1904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32"/>
      <c r="B8" s="130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73" t="s">
        <v>646</v>
      </c>
      <c r="C10" s="2174"/>
      <c r="D10" s="2174"/>
      <c r="E10" s="2175"/>
      <c r="F10" s="2173"/>
      <c r="G10" s="2174"/>
      <c r="H10" s="2174"/>
      <c r="I10" s="2175"/>
      <c r="J10" s="2173" t="s">
        <v>646</v>
      </c>
      <c r="K10" s="2174"/>
      <c r="L10" s="2174"/>
      <c r="M10" s="2175"/>
      <c r="N10" s="2173"/>
      <c r="O10" s="2174"/>
      <c r="P10" s="2174"/>
      <c r="Q10" s="217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1906"/>
      <c r="F11" s="2173" t="s">
        <v>14</v>
      </c>
      <c r="G11" s="2174"/>
      <c r="H11" s="1905"/>
      <c r="I11" s="1906"/>
      <c r="J11" s="2173" t="s">
        <v>14</v>
      </c>
      <c r="K11" s="2174"/>
      <c r="L11" s="1905"/>
      <c r="M11" s="1906"/>
      <c r="N11" s="2173" t="s">
        <v>14</v>
      </c>
      <c r="O11" s="2174"/>
      <c r="P11" s="1905"/>
      <c r="Q11" s="1906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34"/>
      <c r="C14" s="1661"/>
      <c r="D14" s="1661"/>
      <c r="E14" s="1661"/>
      <c r="F14" s="1661"/>
      <c r="G14" s="1661"/>
      <c r="H14" s="1661"/>
      <c r="I14" s="1661"/>
      <c r="J14" s="1662"/>
      <c r="K14" s="1661"/>
      <c r="L14" s="1661"/>
      <c r="M14" s="1661"/>
      <c r="N14" s="1661"/>
      <c r="O14" s="1661"/>
      <c r="P14" s="1661"/>
      <c r="Q14" s="1661"/>
    </row>
    <row r="15" spans="1:33" s="1484" customFormat="1" ht="15">
      <c r="A15" s="1482">
        <v>1</v>
      </c>
      <c r="B15" s="1134"/>
      <c r="C15" s="1661"/>
      <c r="D15" s="1661"/>
      <c r="E15" s="1661">
        <v>4.3159999999999998</v>
      </c>
      <c r="F15" s="1661"/>
      <c r="G15" s="1661"/>
      <c r="H15" s="1661"/>
      <c r="I15" s="1603"/>
      <c r="J15" s="1662"/>
      <c r="K15" s="1661"/>
      <c r="L15" s="1661"/>
      <c r="M15" s="1603">
        <v>0.54200000000000004</v>
      </c>
      <c r="N15" s="1661"/>
      <c r="O15" s="1661"/>
      <c r="P15" s="1661"/>
      <c r="Q15" s="1603"/>
    </row>
    <row r="16" spans="1:33" s="708" customFormat="1" ht="15">
      <c r="A16" s="711">
        <v>2</v>
      </c>
      <c r="B16" s="1134"/>
      <c r="C16" s="1661"/>
      <c r="D16" s="1661"/>
      <c r="E16" s="1661">
        <v>3.508</v>
      </c>
      <c r="F16" s="1661"/>
      <c r="G16" s="1661"/>
      <c r="H16" s="1661"/>
      <c r="I16" s="1603"/>
      <c r="J16" s="1662"/>
      <c r="K16" s="1661"/>
      <c r="L16" s="1661"/>
      <c r="M16" s="1603">
        <v>0.38200000000000001</v>
      </c>
      <c r="N16" s="1661"/>
      <c r="O16" s="1661"/>
      <c r="P16" s="1661"/>
      <c r="Q16" s="1603"/>
    </row>
    <row r="17" spans="1:17" s="708" customFormat="1" ht="15">
      <c r="A17" s="711">
        <v>3</v>
      </c>
      <c r="B17" s="1134"/>
      <c r="C17" s="1661"/>
      <c r="D17" s="1661"/>
      <c r="E17" s="1661">
        <v>2.8220000000000001</v>
      </c>
      <c r="F17" s="1661"/>
      <c r="G17" s="1661"/>
      <c r="H17" s="1661"/>
      <c r="I17" s="1603"/>
      <c r="J17" s="1662"/>
      <c r="K17" s="1661"/>
      <c r="L17" s="1661"/>
      <c r="M17" s="1603">
        <v>0.38200000000000001</v>
      </c>
      <c r="N17" s="1661"/>
      <c r="O17" s="1661"/>
      <c r="P17" s="1661"/>
      <c r="Q17" s="1603"/>
    </row>
    <row r="18" spans="1:17" s="708" customFormat="1" ht="15">
      <c r="A18" s="711">
        <v>4</v>
      </c>
      <c r="B18" s="1134"/>
      <c r="C18" s="1661"/>
      <c r="D18" s="1661"/>
      <c r="E18" s="1661">
        <v>2.78</v>
      </c>
      <c r="F18" s="1661"/>
      <c r="G18" s="1661"/>
      <c r="H18" s="1661"/>
      <c r="I18" s="1603"/>
      <c r="J18" s="1662"/>
      <c r="K18" s="1661"/>
      <c r="L18" s="1661"/>
      <c r="M18" s="1603">
        <v>0.42399999999999999</v>
      </c>
      <c r="N18" s="1661"/>
      <c r="O18" s="1661"/>
      <c r="P18" s="1661"/>
      <c r="Q18" s="1603"/>
    </row>
    <row r="19" spans="1:17" s="708" customFormat="1" ht="15">
      <c r="A19" s="711">
        <v>5</v>
      </c>
      <c r="B19" s="1134"/>
      <c r="C19" s="1661"/>
      <c r="D19" s="1661"/>
      <c r="E19" s="1661">
        <v>3.6640000000000001</v>
      </c>
      <c r="F19" s="1661"/>
      <c r="G19" s="1661"/>
      <c r="H19" s="1661"/>
      <c r="I19" s="1603"/>
      <c r="J19" s="1662"/>
      <c r="K19" s="1661"/>
      <c r="L19" s="1661"/>
      <c r="M19" s="1603">
        <v>0.27</v>
      </c>
      <c r="N19" s="1661"/>
      <c r="O19" s="1661"/>
      <c r="P19" s="1661"/>
      <c r="Q19" s="1603"/>
    </row>
    <row r="20" spans="1:17" s="708" customFormat="1" ht="15">
      <c r="A20" s="711">
        <v>6</v>
      </c>
      <c r="B20" s="1134"/>
      <c r="C20" s="1661"/>
      <c r="D20" s="1661"/>
      <c r="E20" s="1661">
        <v>3.254</v>
      </c>
      <c r="F20" s="1661"/>
      <c r="G20" s="1661"/>
      <c r="H20" s="1661"/>
      <c r="I20" s="1603"/>
      <c r="J20" s="1662"/>
      <c r="K20" s="1661"/>
      <c r="L20" s="1661"/>
      <c r="M20" s="1603">
        <v>0.38800000000000001</v>
      </c>
      <c r="N20" s="1661"/>
      <c r="O20" s="1661"/>
      <c r="P20" s="1661"/>
      <c r="Q20" s="1603"/>
    </row>
    <row r="21" spans="1:17" s="708" customFormat="1" ht="15">
      <c r="A21" s="711">
        <v>7</v>
      </c>
      <c r="B21" s="1134"/>
      <c r="C21" s="1661"/>
      <c r="D21" s="1661"/>
      <c r="E21" s="1661">
        <v>4.726</v>
      </c>
      <c r="F21" s="1661"/>
      <c r="G21" s="1661"/>
      <c r="H21" s="1661"/>
      <c r="I21" s="1603"/>
      <c r="J21" s="1662"/>
      <c r="K21" s="1661"/>
      <c r="L21" s="1661"/>
      <c r="M21" s="1603">
        <v>0.34399999999999997</v>
      </c>
      <c r="N21" s="1661"/>
      <c r="O21" s="1661"/>
      <c r="P21" s="1661"/>
      <c r="Q21" s="1603"/>
    </row>
    <row r="22" spans="1:17" s="708" customFormat="1" ht="15">
      <c r="A22" s="711">
        <v>8</v>
      </c>
      <c r="B22" s="1134"/>
      <c r="C22" s="1661"/>
      <c r="D22" s="1661"/>
      <c r="E22" s="1661">
        <v>6.0540000000000003</v>
      </c>
      <c r="F22" s="1661"/>
      <c r="G22" s="1661"/>
      <c r="H22" s="1661"/>
      <c r="I22" s="1603"/>
      <c r="J22" s="1662"/>
      <c r="K22" s="1661"/>
      <c r="L22" s="1661"/>
      <c r="M22" s="1603">
        <v>0.29799999999999999</v>
      </c>
      <c r="N22" s="1661"/>
      <c r="O22" s="1661"/>
      <c r="P22" s="1661"/>
      <c r="Q22" s="1603"/>
    </row>
    <row r="23" spans="1:17" s="708" customFormat="1" ht="15">
      <c r="A23" s="711">
        <v>9</v>
      </c>
      <c r="B23" s="1134"/>
      <c r="C23" s="1661"/>
      <c r="D23" s="1661"/>
      <c r="E23" s="1661">
        <v>6.3739999999999997</v>
      </c>
      <c r="F23" s="1661"/>
      <c r="G23" s="1661"/>
      <c r="H23" s="1661"/>
      <c r="I23" s="1603"/>
      <c r="J23" s="1662"/>
      <c r="K23" s="1661"/>
      <c r="L23" s="1661"/>
      <c r="M23" s="1603">
        <v>0.33200000000000002</v>
      </c>
      <c r="N23" s="1661"/>
      <c r="O23" s="1661"/>
      <c r="P23" s="1661"/>
      <c r="Q23" s="1603"/>
    </row>
    <row r="24" spans="1:17" s="708" customFormat="1" ht="15">
      <c r="A24" s="711">
        <v>10</v>
      </c>
      <c r="B24" s="1134"/>
      <c r="C24" s="1661"/>
      <c r="D24" s="1661"/>
      <c r="E24" s="1661">
        <v>4.2279999999999998</v>
      </c>
      <c r="F24" s="1661"/>
      <c r="G24" s="1661"/>
      <c r="H24" s="1661"/>
      <c r="I24" s="1603"/>
      <c r="J24" s="1662"/>
      <c r="K24" s="1661"/>
      <c r="L24" s="1661"/>
      <c r="M24" s="1603">
        <v>0.56399999999999995</v>
      </c>
      <c r="N24" s="1661"/>
      <c r="O24" s="1661"/>
      <c r="P24" s="1661"/>
      <c r="Q24" s="1603"/>
    </row>
    <row r="25" spans="1:17" s="708" customFormat="1" ht="15">
      <c r="A25" s="711">
        <v>11</v>
      </c>
      <c r="B25" s="1134"/>
      <c r="C25" s="1661"/>
      <c r="D25" s="1661"/>
      <c r="E25" s="1661">
        <v>4.2119999999999997</v>
      </c>
      <c r="F25" s="1661"/>
      <c r="G25" s="1661"/>
      <c r="H25" s="1661"/>
      <c r="I25" s="1603"/>
      <c r="J25" s="1662"/>
      <c r="K25" s="1661"/>
      <c r="L25" s="1661"/>
      <c r="M25" s="1603">
        <v>0.754</v>
      </c>
      <c r="N25" s="1661"/>
      <c r="O25" s="1661"/>
      <c r="P25" s="1661"/>
      <c r="Q25" s="1603"/>
    </row>
    <row r="26" spans="1:17" s="708" customFormat="1" ht="15">
      <c r="A26" s="711">
        <v>12</v>
      </c>
      <c r="B26" s="1134"/>
      <c r="C26" s="1661"/>
      <c r="D26" s="1661"/>
      <c r="E26" s="1661">
        <v>5.0380000000000003</v>
      </c>
      <c r="F26" s="1661"/>
      <c r="G26" s="1661"/>
      <c r="H26" s="1661"/>
      <c r="I26" s="1603"/>
      <c r="J26" s="1662"/>
      <c r="K26" s="1661"/>
      <c r="L26" s="1661"/>
      <c r="M26" s="1603">
        <v>1.1819999999999999</v>
      </c>
      <c r="N26" s="1661"/>
      <c r="O26" s="1661"/>
      <c r="P26" s="1661"/>
      <c r="Q26" s="1603"/>
    </row>
    <row r="27" spans="1:17" s="708" customFormat="1" ht="15">
      <c r="A27" s="711">
        <v>13</v>
      </c>
      <c r="B27" s="1134"/>
      <c r="C27" s="1661"/>
      <c r="D27" s="1661"/>
      <c r="E27" s="1661">
        <v>5.8780000000000001</v>
      </c>
      <c r="F27" s="1661"/>
      <c r="G27" s="1661"/>
      <c r="H27" s="1661"/>
      <c r="I27" s="1603"/>
      <c r="J27" s="1662"/>
      <c r="K27" s="1661"/>
      <c r="L27" s="1661"/>
      <c r="M27" s="1603">
        <v>0.88600000000000001</v>
      </c>
      <c r="N27" s="1661"/>
      <c r="O27" s="1661"/>
      <c r="P27" s="1661"/>
      <c r="Q27" s="1603"/>
    </row>
    <row r="28" spans="1:17" s="708" customFormat="1" ht="15">
      <c r="A28" s="711">
        <v>14</v>
      </c>
      <c r="B28" s="1134"/>
      <c r="C28" s="1661"/>
      <c r="D28" s="1661"/>
      <c r="E28" s="1661">
        <v>5.2279999999999998</v>
      </c>
      <c r="F28" s="1661"/>
      <c r="G28" s="1661"/>
      <c r="H28" s="1661"/>
      <c r="I28" s="1603"/>
      <c r="J28" s="1662"/>
      <c r="K28" s="1661"/>
      <c r="L28" s="1661"/>
      <c r="M28" s="1603">
        <v>0.438</v>
      </c>
      <c r="N28" s="1661"/>
      <c r="O28" s="1661"/>
      <c r="P28" s="1661"/>
      <c r="Q28" s="1603"/>
    </row>
    <row r="29" spans="1:17" s="708" customFormat="1" ht="15">
      <c r="A29" s="711">
        <v>15</v>
      </c>
      <c r="B29" s="1134"/>
      <c r="C29" s="1661"/>
      <c r="D29" s="1661"/>
      <c r="E29" s="1661">
        <v>7.9640000000000004</v>
      </c>
      <c r="F29" s="1661"/>
      <c r="G29" s="1661"/>
      <c r="H29" s="1661"/>
      <c r="I29" s="1603"/>
      <c r="J29" s="1662"/>
      <c r="K29" s="1661"/>
      <c r="L29" s="1661"/>
      <c r="M29" s="1603">
        <v>0.72</v>
      </c>
      <c r="N29" s="1661"/>
      <c r="O29" s="1661"/>
      <c r="P29" s="1661"/>
      <c r="Q29" s="1603"/>
    </row>
    <row r="30" spans="1:17" s="708" customFormat="1" ht="15">
      <c r="A30" s="711">
        <v>16</v>
      </c>
      <c r="B30" s="1134"/>
      <c r="C30" s="1661"/>
      <c r="D30" s="1661"/>
      <c r="E30" s="1661">
        <v>7.16</v>
      </c>
      <c r="F30" s="1661"/>
      <c r="G30" s="1661"/>
      <c r="H30" s="1661"/>
      <c r="I30" s="1603"/>
      <c r="J30" s="1662"/>
      <c r="K30" s="1661"/>
      <c r="L30" s="1661"/>
      <c r="M30" s="1603">
        <v>0.71799999999999997</v>
      </c>
      <c r="N30" s="1661"/>
      <c r="O30" s="1661"/>
      <c r="P30" s="1661"/>
      <c r="Q30" s="1603"/>
    </row>
    <row r="31" spans="1:17" s="712" customFormat="1" ht="15">
      <c r="A31" s="711">
        <v>17</v>
      </c>
      <c r="B31" s="1134"/>
      <c r="C31" s="1661"/>
      <c r="D31" s="1661"/>
      <c r="E31" s="1661">
        <v>5.25</v>
      </c>
      <c r="F31" s="1661"/>
      <c r="G31" s="1661"/>
      <c r="H31" s="1661"/>
      <c r="I31" s="1603"/>
      <c r="J31" s="1662"/>
      <c r="K31" s="1661"/>
      <c r="L31" s="1661"/>
      <c r="M31" s="1603">
        <v>0.72399999999999998</v>
      </c>
      <c r="N31" s="1661"/>
      <c r="O31" s="1661"/>
      <c r="P31" s="1661"/>
      <c r="Q31" s="1603"/>
    </row>
    <row r="32" spans="1:17" s="712" customFormat="1" ht="15">
      <c r="A32" s="711">
        <v>18</v>
      </c>
      <c r="B32" s="1134"/>
      <c r="C32" s="1661"/>
      <c r="D32" s="1661"/>
      <c r="E32" s="1661">
        <v>5.0819999999999999</v>
      </c>
      <c r="F32" s="1661"/>
      <c r="G32" s="1661"/>
      <c r="H32" s="1661"/>
      <c r="I32" s="1603"/>
      <c r="J32" s="1662"/>
      <c r="K32" s="1661"/>
      <c r="L32" s="1661"/>
      <c r="M32" s="1603">
        <v>0.71</v>
      </c>
      <c r="N32" s="1661"/>
      <c r="O32" s="1661"/>
      <c r="P32" s="1661"/>
      <c r="Q32" s="1603"/>
    </row>
    <row r="33" spans="1:33" s="712" customFormat="1" ht="15">
      <c r="A33" s="711">
        <v>19</v>
      </c>
      <c r="B33" s="1134"/>
      <c r="C33" s="1661"/>
      <c r="D33" s="1661"/>
      <c r="E33" s="1661">
        <v>9.3019999999999996</v>
      </c>
      <c r="F33" s="1661"/>
      <c r="G33" s="1661"/>
      <c r="H33" s="1661"/>
      <c r="I33" s="1603"/>
      <c r="J33" s="1662"/>
      <c r="K33" s="1661"/>
      <c r="L33" s="1661"/>
      <c r="M33" s="1603">
        <v>0.60199999999999998</v>
      </c>
      <c r="N33" s="1661"/>
      <c r="O33" s="1661"/>
      <c r="P33" s="1661"/>
      <c r="Q33" s="1603"/>
    </row>
    <row r="34" spans="1:33" s="712" customFormat="1" ht="15">
      <c r="A34" s="711">
        <v>20</v>
      </c>
      <c r="B34" s="1134"/>
      <c r="C34" s="1661"/>
      <c r="D34" s="1661"/>
      <c r="E34" s="1661">
        <v>6.5919999999999996</v>
      </c>
      <c r="F34" s="1661"/>
      <c r="G34" s="1661"/>
      <c r="H34" s="1661"/>
      <c r="I34" s="1603"/>
      <c r="J34" s="1662"/>
      <c r="K34" s="1661"/>
      <c r="L34" s="1661"/>
      <c r="M34" s="1603">
        <v>0.496</v>
      </c>
      <c r="N34" s="1661"/>
      <c r="O34" s="1661"/>
      <c r="P34" s="1661"/>
      <c r="Q34" s="1603"/>
    </row>
    <row r="35" spans="1:33" s="712" customFormat="1" ht="15">
      <c r="A35" s="711">
        <v>21</v>
      </c>
      <c r="B35" s="1134"/>
      <c r="C35" s="1661"/>
      <c r="D35" s="1661"/>
      <c r="E35" s="1661">
        <v>6.3680000000000003</v>
      </c>
      <c r="F35" s="1661"/>
      <c r="G35" s="1661"/>
      <c r="H35" s="1661"/>
      <c r="I35" s="1603"/>
      <c r="J35" s="1662"/>
      <c r="K35" s="1661"/>
      <c r="L35" s="1661"/>
      <c r="M35" s="1603">
        <v>0.502</v>
      </c>
      <c r="N35" s="1661"/>
      <c r="O35" s="1661"/>
      <c r="P35" s="1661"/>
      <c r="Q35" s="1603"/>
    </row>
    <row r="36" spans="1:33" s="712" customFormat="1" ht="15">
      <c r="A36" s="711">
        <v>22</v>
      </c>
      <c r="B36" s="1134"/>
      <c r="C36" s="1661"/>
      <c r="D36" s="1661"/>
      <c r="E36" s="1661">
        <v>5.3440000000000003</v>
      </c>
      <c r="F36" s="1661"/>
      <c r="G36" s="1661"/>
      <c r="H36" s="1661"/>
      <c r="I36" s="1603"/>
      <c r="J36" s="1662"/>
      <c r="K36" s="1661"/>
      <c r="L36" s="1661"/>
      <c r="M36" s="1603">
        <v>0.59</v>
      </c>
      <c r="N36" s="1661"/>
      <c r="O36" s="1661"/>
      <c r="P36" s="1661"/>
      <c r="Q36" s="1603"/>
    </row>
    <row r="37" spans="1:33" s="712" customFormat="1" ht="15">
      <c r="A37" s="711">
        <v>23</v>
      </c>
      <c r="B37" s="1134"/>
      <c r="C37" s="1661"/>
      <c r="D37" s="1661"/>
      <c r="E37" s="1662">
        <v>8.5879999999999992</v>
      </c>
      <c r="F37" s="1661"/>
      <c r="G37" s="1661"/>
      <c r="H37" s="1661"/>
      <c r="I37" s="1603"/>
      <c r="J37" s="1662"/>
      <c r="K37" s="1661"/>
      <c r="L37" s="1661"/>
      <c r="M37" s="1603">
        <v>0.436</v>
      </c>
      <c r="N37" s="1661"/>
      <c r="O37" s="1661"/>
      <c r="P37" s="1661"/>
      <c r="Q37" s="1603"/>
    </row>
    <row r="38" spans="1:33" s="712" customFormat="1" ht="15">
      <c r="A38" s="711">
        <v>24</v>
      </c>
      <c r="B38" s="1134"/>
      <c r="C38" s="1661"/>
      <c r="D38" s="1661"/>
      <c r="E38" s="1662">
        <v>6.016</v>
      </c>
      <c r="F38" s="1661"/>
      <c r="G38" s="1661"/>
      <c r="H38" s="1661"/>
      <c r="I38" s="1603"/>
      <c r="J38" s="1662"/>
      <c r="K38" s="1661"/>
      <c r="L38" s="1661"/>
      <c r="M38" s="1603">
        <v>0.39400000000000002</v>
      </c>
      <c r="N38" s="1661"/>
      <c r="O38" s="1661"/>
      <c r="P38" s="1661"/>
      <c r="Q38" s="1603"/>
    </row>
    <row r="39" spans="1:33" s="712" customFormat="1" ht="15">
      <c r="A39" s="711" t="s">
        <v>19</v>
      </c>
      <c r="B39" s="1211"/>
      <c r="C39" s="1663"/>
      <c r="D39" s="1663"/>
      <c r="E39" s="1664">
        <f>SUM(E15:E38)</f>
        <v>129.74799999999999</v>
      </c>
      <c r="F39" s="1664"/>
      <c r="G39" s="1664"/>
      <c r="H39" s="1664"/>
      <c r="I39" s="1664">
        <f>SUM(I15:I38)</f>
        <v>0</v>
      </c>
      <c r="J39" s="1664"/>
      <c r="K39" s="1664"/>
      <c r="L39" s="1664"/>
      <c r="M39" s="1664">
        <f>SUM(M15:M38)</f>
        <v>13.078000000000001</v>
      </c>
      <c r="N39" s="1664"/>
      <c r="O39" s="1664"/>
      <c r="P39" s="1664"/>
      <c r="Q39" s="1664">
        <f>SUM(Q15:Q38)</f>
        <v>0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Y20" sqref="Y2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N1" s="2391" t="s">
        <v>60</v>
      </c>
      <c r="O1" s="2391"/>
      <c r="P1" s="2391"/>
      <c r="Q1" s="2391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456" t="s">
        <v>644</v>
      </c>
      <c r="O3" s="2456"/>
      <c r="P3" s="2456"/>
      <c r="Q3" s="2456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1904"/>
      <c r="K4" s="1904"/>
      <c r="L4" s="1904"/>
      <c r="N4" s="2390"/>
      <c r="O4" s="2390"/>
      <c r="P4" s="2390"/>
      <c r="Q4" s="2390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1904"/>
      <c r="E5" s="1904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32"/>
      <c r="B8" s="130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67" t="s">
        <v>645</v>
      </c>
      <c r="C10" s="2167"/>
      <c r="D10" s="2167"/>
      <c r="E10" s="2167"/>
      <c r="F10" s="2173"/>
      <c r="G10" s="2174"/>
      <c r="H10" s="2174"/>
      <c r="I10" s="2175"/>
      <c r="J10" s="2167" t="s">
        <v>645</v>
      </c>
      <c r="K10" s="2167"/>
      <c r="L10" s="2167"/>
      <c r="M10" s="2167"/>
      <c r="N10" s="2173"/>
      <c r="O10" s="2174"/>
      <c r="P10" s="2174"/>
      <c r="Q10" s="217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1906"/>
      <c r="F11" s="2173" t="s">
        <v>14</v>
      </c>
      <c r="G11" s="2174"/>
      <c r="H11" s="1905"/>
      <c r="I11" s="1906"/>
      <c r="J11" s="2173" t="s">
        <v>14</v>
      </c>
      <c r="K11" s="2174"/>
      <c r="L11" s="1905"/>
      <c r="M11" s="1906"/>
      <c r="N11" s="2173" t="s">
        <v>14</v>
      </c>
      <c r="O11" s="2174"/>
      <c r="P11" s="1905"/>
      <c r="Q11" s="1906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34"/>
      <c r="C14" s="1661"/>
      <c r="D14" s="1661"/>
      <c r="E14" s="1661"/>
      <c r="F14" s="1661"/>
      <c r="G14" s="1661"/>
      <c r="H14" s="1661"/>
      <c r="I14" s="1661"/>
      <c r="J14" s="1662"/>
      <c r="K14" s="1661"/>
      <c r="L14" s="1661"/>
      <c r="M14" s="1661"/>
      <c r="N14" s="1661"/>
      <c r="O14" s="1661"/>
      <c r="P14" s="1661"/>
      <c r="Q14" s="1661"/>
    </row>
    <row r="15" spans="1:33" s="1484" customFormat="1" ht="15">
      <c r="A15" s="1482">
        <v>1</v>
      </c>
      <c r="B15" s="1134"/>
      <c r="C15" s="1661"/>
      <c r="D15" s="1661"/>
      <c r="E15" s="1935">
        <v>55.95</v>
      </c>
      <c r="F15" s="1593"/>
      <c r="G15" s="1593"/>
      <c r="H15" s="1593"/>
      <c r="I15" s="2013"/>
      <c r="J15" s="1586"/>
      <c r="K15" s="1593"/>
      <c r="L15" s="1593"/>
      <c r="M15" s="1935"/>
      <c r="N15" s="1593"/>
      <c r="O15" s="1593"/>
      <c r="P15" s="1593"/>
      <c r="Q15" s="2013"/>
    </row>
    <row r="16" spans="1:33" s="708" customFormat="1" ht="15">
      <c r="A16" s="711">
        <v>2</v>
      </c>
      <c r="B16" s="1134"/>
      <c r="C16" s="1661"/>
      <c r="D16" s="1661"/>
      <c r="E16" s="1936">
        <v>49.5</v>
      </c>
      <c r="F16" s="1593"/>
      <c r="G16" s="1593"/>
      <c r="H16" s="1593"/>
      <c r="I16" s="2013"/>
      <c r="J16" s="1586"/>
      <c r="K16" s="1593"/>
      <c r="L16" s="1593"/>
      <c r="M16" s="1936"/>
      <c r="N16" s="1593"/>
      <c r="O16" s="1593"/>
      <c r="P16" s="1593"/>
      <c r="Q16" s="2013"/>
    </row>
    <row r="17" spans="1:17" s="708" customFormat="1" ht="15">
      <c r="A17" s="711">
        <v>3</v>
      </c>
      <c r="B17" s="1134"/>
      <c r="C17" s="1661"/>
      <c r="D17" s="1661"/>
      <c r="E17" s="1936">
        <v>46.5</v>
      </c>
      <c r="F17" s="1593"/>
      <c r="G17" s="1593"/>
      <c r="H17" s="1593"/>
      <c r="I17" s="2013"/>
      <c r="J17" s="1586"/>
      <c r="K17" s="1593"/>
      <c r="L17" s="1593"/>
      <c r="M17" s="1936"/>
      <c r="N17" s="1593"/>
      <c r="O17" s="1593"/>
      <c r="P17" s="1593"/>
      <c r="Q17" s="2013"/>
    </row>
    <row r="18" spans="1:17" s="708" customFormat="1" ht="15">
      <c r="A18" s="711">
        <v>4</v>
      </c>
      <c r="B18" s="1134"/>
      <c r="C18" s="1661"/>
      <c r="D18" s="1661"/>
      <c r="E18" s="1936">
        <v>45.150000000000006</v>
      </c>
      <c r="F18" s="1593"/>
      <c r="G18" s="1593"/>
      <c r="H18" s="1593"/>
      <c r="I18" s="2013"/>
      <c r="J18" s="1586"/>
      <c r="K18" s="1593"/>
      <c r="L18" s="1593"/>
      <c r="M18" s="1936"/>
      <c r="N18" s="1593"/>
      <c r="O18" s="1593"/>
      <c r="P18" s="1593"/>
      <c r="Q18" s="2013"/>
    </row>
    <row r="19" spans="1:17" s="708" customFormat="1" ht="15">
      <c r="A19" s="711">
        <v>5</v>
      </c>
      <c r="B19" s="1134"/>
      <c r="C19" s="1661"/>
      <c r="D19" s="1661"/>
      <c r="E19" s="1936">
        <v>53.400000000000006</v>
      </c>
      <c r="F19" s="1593"/>
      <c r="G19" s="1593"/>
      <c r="H19" s="1593"/>
      <c r="I19" s="2013"/>
      <c r="J19" s="1586"/>
      <c r="K19" s="1593"/>
      <c r="L19" s="1593"/>
      <c r="M19" s="1936"/>
      <c r="N19" s="1593"/>
      <c r="O19" s="1593"/>
      <c r="P19" s="1593"/>
      <c r="Q19" s="2013"/>
    </row>
    <row r="20" spans="1:17" s="708" customFormat="1" ht="15">
      <c r="A20" s="711">
        <v>6</v>
      </c>
      <c r="B20" s="1134"/>
      <c r="C20" s="1661"/>
      <c r="D20" s="1661"/>
      <c r="E20" s="1936">
        <v>73.350000000000009</v>
      </c>
      <c r="F20" s="1593"/>
      <c r="G20" s="1593"/>
      <c r="H20" s="1593"/>
      <c r="I20" s="2013"/>
      <c r="J20" s="1586"/>
      <c r="K20" s="1593"/>
      <c r="L20" s="1593"/>
      <c r="M20" s="1936"/>
      <c r="N20" s="1593"/>
      <c r="O20" s="1593"/>
      <c r="P20" s="1593"/>
      <c r="Q20" s="2013"/>
    </row>
    <row r="21" spans="1:17" s="708" customFormat="1" ht="15">
      <c r="A21" s="711">
        <v>7</v>
      </c>
      <c r="B21" s="1134"/>
      <c r="C21" s="1661"/>
      <c r="D21" s="1661"/>
      <c r="E21" s="1936">
        <v>84.300000000000011</v>
      </c>
      <c r="F21" s="1593"/>
      <c r="G21" s="1593"/>
      <c r="H21" s="1593"/>
      <c r="I21" s="2013"/>
      <c r="J21" s="1586"/>
      <c r="K21" s="1593"/>
      <c r="L21" s="1593"/>
      <c r="M21" s="1936"/>
      <c r="N21" s="1593"/>
      <c r="O21" s="1593"/>
      <c r="P21" s="1593"/>
      <c r="Q21" s="2013"/>
    </row>
    <row r="22" spans="1:17" s="708" customFormat="1" ht="15">
      <c r="A22" s="711">
        <v>8</v>
      </c>
      <c r="B22" s="1134"/>
      <c r="C22" s="1661"/>
      <c r="D22" s="1661"/>
      <c r="E22" s="1936">
        <v>82.800000000000011</v>
      </c>
      <c r="F22" s="1593"/>
      <c r="G22" s="1593"/>
      <c r="H22" s="1593"/>
      <c r="I22" s="2013"/>
      <c r="J22" s="1586"/>
      <c r="K22" s="1593"/>
      <c r="L22" s="1593"/>
      <c r="M22" s="1936"/>
      <c r="N22" s="1593"/>
      <c r="O22" s="1593"/>
      <c r="P22" s="1593"/>
      <c r="Q22" s="2013"/>
    </row>
    <row r="23" spans="1:17" s="708" customFormat="1" ht="15">
      <c r="A23" s="711">
        <v>9</v>
      </c>
      <c r="B23" s="1134"/>
      <c r="C23" s="1661"/>
      <c r="D23" s="1661"/>
      <c r="E23" s="1936">
        <v>86.25</v>
      </c>
      <c r="F23" s="1593"/>
      <c r="G23" s="1593"/>
      <c r="H23" s="1593"/>
      <c r="I23" s="2013"/>
      <c r="J23" s="1586"/>
      <c r="K23" s="1593"/>
      <c r="L23" s="1593"/>
      <c r="M23" s="1936"/>
      <c r="N23" s="1593"/>
      <c r="O23" s="1593"/>
      <c r="P23" s="1593"/>
      <c r="Q23" s="2013"/>
    </row>
    <row r="24" spans="1:17" s="708" customFormat="1" ht="15">
      <c r="A24" s="711">
        <v>10</v>
      </c>
      <c r="B24" s="1134"/>
      <c r="C24" s="1661"/>
      <c r="D24" s="1661"/>
      <c r="E24" s="1937">
        <v>85.350000000000009</v>
      </c>
      <c r="F24" s="1593"/>
      <c r="G24" s="1593"/>
      <c r="H24" s="1593"/>
      <c r="I24" s="2013"/>
      <c r="J24" s="1586"/>
      <c r="K24" s="1593"/>
      <c r="L24" s="1593"/>
      <c r="M24" s="1937"/>
      <c r="N24" s="1593"/>
      <c r="O24" s="1593"/>
      <c r="P24" s="1593"/>
      <c r="Q24" s="2013"/>
    </row>
    <row r="25" spans="1:17" s="708" customFormat="1" ht="15">
      <c r="A25" s="711">
        <v>11</v>
      </c>
      <c r="B25" s="1134"/>
      <c r="C25" s="1661"/>
      <c r="D25" s="1661"/>
      <c r="E25" s="1937">
        <v>83.25</v>
      </c>
      <c r="F25" s="1593"/>
      <c r="G25" s="1593"/>
      <c r="H25" s="1593"/>
      <c r="I25" s="2013"/>
      <c r="J25" s="1586"/>
      <c r="K25" s="1593"/>
      <c r="L25" s="1593"/>
      <c r="M25" s="1937"/>
      <c r="N25" s="1593"/>
      <c r="O25" s="1593"/>
      <c r="P25" s="1593"/>
      <c r="Q25" s="2013"/>
    </row>
    <row r="26" spans="1:17" s="708" customFormat="1" ht="15">
      <c r="A26" s="711">
        <v>12</v>
      </c>
      <c r="B26" s="1134"/>
      <c r="C26" s="1661"/>
      <c r="D26" s="1661"/>
      <c r="E26" s="1937">
        <v>79.050000000000011</v>
      </c>
      <c r="F26" s="1593"/>
      <c r="G26" s="1593"/>
      <c r="H26" s="1593"/>
      <c r="I26" s="2013"/>
      <c r="J26" s="1586"/>
      <c r="K26" s="1593"/>
      <c r="L26" s="1593"/>
      <c r="M26" s="1937"/>
      <c r="N26" s="1593"/>
      <c r="O26" s="1593"/>
      <c r="P26" s="1593"/>
      <c r="Q26" s="2013"/>
    </row>
    <row r="27" spans="1:17" s="708" customFormat="1" ht="15">
      <c r="A27" s="711">
        <v>13</v>
      </c>
      <c r="B27" s="1134"/>
      <c r="C27" s="1661"/>
      <c r="D27" s="1661"/>
      <c r="E27" s="1937">
        <v>84.15</v>
      </c>
      <c r="F27" s="1593"/>
      <c r="G27" s="1593"/>
      <c r="H27" s="1593"/>
      <c r="I27" s="2013"/>
      <c r="J27" s="1586"/>
      <c r="K27" s="1593"/>
      <c r="L27" s="1593"/>
      <c r="M27" s="1937"/>
      <c r="N27" s="1593"/>
      <c r="O27" s="1593"/>
      <c r="P27" s="1593"/>
      <c r="Q27" s="2013"/>
    </row>
    <row r="28" spans="1:17" s="708" customFormat="1" ht="15">
      <c r="A28" s="711">
        <v>14</v>
      </c>
      <c r="B28" s="1134"/>
      <c r="C28" s="1661"/>
      <c r="D28" s="1661"/>
      <c r="E28" s="1937">
        <v>89.7</v>
      </c>
      <c r="F28" s="1593"/>
      <c r="G28" s="1593"/>
      <c r="H28" s="1593"/>
      <c r="I28" s="2013"/>
      <c r="J28" s="1586"/>
      <c r="K28" s="1593"/>
      <c r="L28" s="1593"/>
      <c r="M28" s="1937"/>
      <c r="N28" s="1593"/>
      <c r="O28" s="1593"/>
      <c r="P28" s="1593"/>
      <c r="Q28" s="2013"/>
    </row>
    <row r="29" spans="1:17" s="708" customFormat="1" ht="15">
      <c r="A29" s="711">
        <v>15</v>
      </c>
      <c r="B29" s="1134"/>
      <c r="C29" s="1661"/>
      <c r="D29" s="1661"/>
      <c r="E29" s="1937">
        <v>91.95</v>
      </c>
      <c r="F29" s="1593"/>
      <c r="G29" s="1593"/>
      <c r="H29" s="1593"/>
      <c r="I29" s="2013"/>
      <c r="J29" s="1586"/>
      <c r="K29" s="1593"/>
      <c r="L29" s="1593"/>
      <c r="M29" s="1937"/>
      <c r="N29" s="1593"/>
      <c r="O29" s="1593"/>
      <c r="P29" s="1593"/>
      <c r="Q29" s="2013"/>
    </row>
    <row r="30" spans="1:17" s="708" customFormat="1" ht="15">
      <c r="A30" s="711">
        <v>16</v>
      </c>
      <c r="B30" s="1134"/>
      <c r="C30" s="1661"/>
      <c r="D30" s="1661"/>
      <c r="E30" s="1937">
        <v>88.5</v>
      </c>
      <c r="F30" s="1593"/>
      <c r="G30" s="1593"/>
      <c r="H30" s="1593"/>
      <c r="I30" s="2013"/>
      <c r="J30" s="1586"/>
      <c r="K30" s="1593"/>
      <c r="L30" s="1593"/>
      <c r="M30" s="1937"/>
      <c r="N30" s="1593"/>
      <c r="O30" s="1593"/>
      <c r="P30" s="1593"/>
      <c r="Q30" s="2013"/>
    </row>
    <row r="31" spans="1:17" s="712" customFormat="1" ht="15">
      <c r="A31" s="711">
        <v>17</v>
      </c>
      <c r="B31" s="1134"/>
      <c r="C31" s="1661"/>
      <c r="D31" s="1661"/>
      <c r="E31" s="1937">
        <v>87.75</v>
      </c>
      <c r="F31" s="1593"/>
      <c r="G31" s="1593"/>
      <c r="H31" s="1593"/>
      <c r="I31" s="2013"/>
      <c r="J31" s="1586"/>
      <c r="K31" s="1593"/>
      <c r="L31" s="1593"/>
      <c r="M31" s="1937"/>
      <c r="N31" s="1593"/>
      <c r="O31" s="1593"/>
      <c r="P31" s="1593"/>
      <c r="Q31" s="2013"/>
    </row>
    <row r="32" spans="1:17" s="712" customFormat="1" ht="15">
      <c r="A32" s="711">
        <v>18</v>
      </c>
      <c r="B32" s="1134"/>
      <c r="C32" s="1661"/>
      <c r="D32" s="1661"/>
      <c r="E32" s="1937">
        <v>93.75</v>
      </c>
      <c r="F32" s="1593"/>
      <c r="G32" s="1593"/>
      <c r="H32" s="1593"/>
      <c r="I32" s="2013"/>
      <c r="J32" s="1586"/>
      <c r="K32" s="1593"/>
      <c r="L32" s="1593"/>
      <c r="M32" s="1937"/>
      <c r="N32" s="1593"/>
      <c r="O32" s="1593"/>
      <c r="P32" s="1593"/>
      <c r="Q32" s="2013"/>
    </row>
    <row r="33" spans="1:33" s="712" customFormat="1" ht="15">
      <c r="A33" s="711">
        <v>19</v>
      </c>
      <c r="B33" s="1134"/>
      <c r="C33" s="1661"/>
      <c r="D33" s="1661"/>
      <c r="E33" s="1937">
        <v>106.80000000000001</v>
      </c>
      <c r="F33" s="1593"/>
      <c r="G33" s="1593"/>
      <c r="H33" s="1593"/>
      <c r="I33" s="2013"/>
      <c r="J33" s="1586"/>
      <c r="K33" s="1593"/>
      <c r="L33" s="1593"/>
      <c r="M33" s="1937"/>
      <c r="N33" s="1593"/>
      <c r="O33" s="1593"/>
      <c r="P33" s="1593"/>
      <c r="Q33" s="2013"/>
    </row>
    <row r="34" spans="1:33" s="712" customFormat="1" ht="15">
      <c r="A34" s="711">
        <v>20</v>
      </c>
      <c r="B34" s="1134"/>
      <c r="C34" s="1661"/>
      <c r="D34" s="1661"/>
      <c r="E34" s="1937">
        <v>115.95</v>
      </c>
      <c r="F34" s="1593"/>
      <c r="G34" s="1593"/>
      <c r="H34" s="1593"/>
      <c r="I34" s="2013"/>
      <c r="J34" s="1586"/>
      <c r="K34" s="1593"/>
      <c r="L34" s="1593"/>
      <c r="M34" s="1937"/>
      <c r="N34" s="1593"/>
      <c r="O34" s="1593"/>
      <c r="P34" s="1593"/>
      <c r="Q34" s="2013"/>
    </row>
    <row r="35" spans="1:33" s="712" customFormat="1" ht="15">
      <c r="A35" s="711">
        <v>21</v>
      </c>
      <c r="B35" s="1134"/>
      <c r="C35" s="1661"/>
      <c r="D35" s="1661"/>
      <c r="E35" s="1937">
        <v>125.1</v>
      </c>
      <c r="F35" s="1593"/>
      <c r="G35" s="1593"/>
      <c r="H35" s="1593"/>
      <c r="I35" s="2013"/>
      <c r="J35" s="1586"/>
      <c r="K35" s="1593"/>
      <c r="L35" s="1593"/>
      <c r="M35" s="1937"/>
      <c r="N35" s="1593"/>
      <c r="O35" s="1593"/>
      <c r="P35" s="1593"/>
      <c r="Q35" s="2013"/>
    </row>
    <row r="36" spans="1:33" s="712" customFormat="1" ht="15">
      <c r="A36" s="711">
        <v>22</v>
      </c>
      <c r="B36" s="1134"/>
      <c r="C36" s="1661"/>
      <c r="D36" s="1661"/>
      <c r="E36" s="1937">
        <v>133.19999999999999</v>
      </c>
      <c r="F36" s="1593"/>
      <c r="G36" s="1593"/>
      <c r="H36" s="1593"/>
      <c r="I36" s="2013"/>
      <c r="J36" s="1586"/>
      <c r="K36" s="1593"/>
      <c r="L36" s="1593"/>
      <c r="M36" s="1937"/>
      <c r="N36" s="1593"/>
      <c r="O36" s="1593"/>
      <c r="P36" s="1593"/>
      <c r="Q36" s="2013"/>
    </row>
    <row r="37" spans="1:33" s="712" customFormat="1" ht="15">
      <c r="A37" s="711">
        <v>23</v>
      </c>
      <c r="B37" s="1134"/>
      <c r="C37" s="1661"/>
      <c r="D37" s="1661"/>
      <c r="E37" s="1937">
        <v>117.3</v>
      </c>
      <c r="F37" s="1593"/>
      <c r="G37" s="1593"/>
      <c r="H37" s="1593"/>
      <c r="I37" s="2013"/>
      <c r="J37" s="1586"/>
      <c r="K37" s="1593"/>
      <c r="L37" s="1593"/>
      <c r="M37" s="1937"/>
      <c r="N37" s="1593"/>
      <c r="O37" s="1593"/>
      <c r="P37" s="1593"/>
      <c r="Q37" s="2013"/>
    </row>
    <row r="38" spans="1:33" s="712" customFormat="1" ht="15">
      <c r="A38" s="711">
        <v>24</v>
      </c>
      <c r="B38" s="1134"/>
      <c r="C38" s="1661"/>
      <c r="D38" s="1661"/>
      <c r="E38" s="1938">
        <v>90.300000000000011</v>
      </c>
      <c r="F38" s="1593"/>
      <c r="G38" s="1593"/>
      <c r="H38" s="1593"/>
      <c r="I38" s="2013"/>
      <c r="J38" s="1586"/>
      <c r="K38" s="1593"/>
      <c r="L38" s="1593"/>
      <c r="M38" s="1938"/>
      <c r="N38" s="1593"/>
      <c r="O38" s="1593"/>
      <c r="P38" s="1593"/>
      <c r="Q38" s="2013"/>
    </row>
    <row r="39" spans="1:33" s="712" customFormat="1" ht="15">
      <c r="A39" s="711" t="s">
        <v>19</v>
      </c>
      <c r="B39" s="1211"/>
      <c r="C39" s="1663"/>
      <c r="D39" s="1663"/>
      <c r="E39" s="1998">
        <f>SUM(E15:E38)</f>
        <v>2049.3000000000002</v>
      </c>
      <c r="F39" s="1998"/>
      <c r="G39" s="1998"/>
      <c r="H39" s="1998"/>
      <c r="I39" s="1998">
        <f>SUM(I15:I38)</f>
        <v>0</v>
      </c>
      <c r="J39" s="1998"/>
      <c r="K39" s="1998"/>
      <c r="L39" s="1998"/>
      <c r="M39" s="1998">
        <f>SUM(M15:M38)</f>
        <v>0</v>
      </c>
      <c r="N39" s="1998"/>
      <c r="O39" s="1998"/>
      <c r="P39" s="1998"/>
      <c r="Q39" s="1998">
        <f>SUM(Q15:Q38)</f>
        <v>0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U25" sqref="U25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K1" s="2457" t="s">
        <v>301</v>
      </c>
      <c r="L1" s="2457"/>
      <c r="M1" s="2457"/>
      <c r="N1" s="2457"/>
      <c r="O1" s="2457"/>
      <c r="P1" s="2457"/>
      <c r="Q1" s="2457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456" t="s">
        <v>717</v>
      </c>
      <c r="O3" s="2456"/>
      <c r="P3" s="2456"/>
      <c r="Q3" s="2456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2008"/>
      <c r="K4" s="2008"/>
      <c r="L4" s="2008"/>
      <c r="N4" s="2390"/>
      <c r="O4" s="2390"/>
      <c r="P4" s="2390"/>
      <c r="Q4" s="2390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2008"/>
      <c r="E5" s="2008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32"/>
      <c r="B8" s="130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67" t="s">
        <v>718</v>
      </c>
      <c r="C10" s="2167"/>
      <c r="D10" s="2167"/>
      <c r="E10" s="2167"/>
      <c r="F10" s="2173"/>
      <c r="G10" s="2174"/>
      <c r="H10" s="2174"/>
      <c r="I10" s="2175"/>
      <c r="J10" s="2167" t="s">
        <v>722</v>
      </c>
      <c r="K10" s="2167"/>
      <c r="L10" s="2167"/>
      <c r="M10" s="2167"/>
      <c r="N10" s="2173"/>
      <c r="O10" s="2174"/>
      <c r="P10" s="2174"/>
      <c r="Q10" s="217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2007"/>
      <c r="F11" s="2173" t="s">
        <v>14</v>
      </c>
      <c r="G11" s="2174"/>
      <c r="H11" s="2006"/>
      <c r="I11" s="2007"/>
      <c r="J11" s="2173" t="s">
        <v>14</v>
      </c>
      <c r="K11" s="2174"/>
      <c r="L11" s="2006"/>
      <c r="M11" s="2007"/>
      <c r="N11" s="2173" t="s">
        <v>14</v>
      </c>
      <c r="O11" s="2174"/>
      <c r="P11" s="2006"/>
      <c r="Q11" s="2007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34"/>
      <c r="C14" s="1661"/>
      <c r="D14" s="1661"/>
      <c r="E14" s="1661"/>
      <c r="F14" s="1661"/>
      <c r="G14" s="1661"/>
      <c r="H14" s="1661"/>
      <c r="I14" s="1661"/>
      <c r="J14" s="1662"/>
      <c r="K14" s="1661"/>
      <c r="L14" s="1661"/>
      <c r="M14" s="1661"/>
      <c r="N14" s="1661"/>
      <c r="O14" s="1661"/>
      <c r="P14" s="1661"/>
      <c r="Q14" s="1661"/>
    </row>
    <row r="15" spans="1:33" s="1484" customFormat="1" ht="15">
      <c r="A15" s="1482">
        <v>1</v>
      </c>
      <c r="B15" s="1134"/>
      <c r="C15" s="1661"/>
      <c r="D15" s="1661"/>
      <c r="E15" s="1935">
        <v>75.240000000000009</v>
      </c>
      <c r="F15" s="1593"/>
      <c r="G15" s="1593"/>
      <c r="H15" s="1593"/>
      <c r="I15" s="2013">
        <v>82.199999999999989</v>
      </c>
      <c r="J15" s="1586"/>
      <c r="K15" s="1593"/>
      <c r="L15" s="1593"/>
      <c r="M15" s="1935">
        <v>22.799999999999997</v>
      </c>
      <c r="N15" s="1593"/>
      <c r="O15" s="1593"/>
      <c r="P15" s="1593"/>
      <c r="Q15" s="2013">
        <v>36.480000000000004</v>
      </c>
    </row>
    <row r="16" spans="1:33" s="708" customFormat="1" ht="15">
      <c r="A16" s="711">
        <v>2</v>
      </c>
      <c r="B16" s="1134"/>
      <c r="C16" s="1661"/>
      <c r="D16" s="1661"/>
      <c r="E16" s="1936">
        <v>68.16</v>
      </c>
      <c r="F16" s="1593"/>
      <c r="G16" s="1593"/>
      <c r="H16" s="1593"/>
      <c r="I16" s="2013">
        <v>74.579999999999984</v>
      </c>
      <c r="J16" s="1586"/>
      <c r="K16" s="1593"/>
      <c r="L16" s="1593"/>
      <c r="M16" s="1936">
        <v>22.56</v>
      </c>
      <c r="N16" s="1593"/>
      <c r="O16" s="1593"/>
      <c r="P16" s="1593"/>
      <c r="Q16" s="2013">
        <v>34.86</v>
      </c>
    </row>
    <row r="17" spans="1:17" s="708" customFormat="1" ht="15">
      <c r="A17" s="711">
        <v>3</v>
      </c>
      <c r="B17" s="1134"/>
      <c r="C17" s="1661"/>
      <c r="D17" s="1661"/>
      <c r="E17" s="1936">
        <v>57.36</v>
      </c>
      <c r="F17" s="1593"/>
      <c r="G17" s="1593"/>
      <c r="H17" s="1593"/>
      <c r="I17" s="2013">
        <v>69.539999999999992</v>
      </c>
      <c r="J17" s="1586"/>
      <c r="K17" s="1593"/>
      <c r="L17" s="1593"/>
      <c r="M17" s="1936">
        <v>21.36</v>
      </c>
      <c r="N17" s="1593"/>
      <c r="O17" s="1593"/>
      <c r="P17" s="1593"/>
      <c r="Q17" s="2013">
        <v>34.020000000000003</v>
      </c>
    </row>
    <row r="18" spans="1:17" s="708" customFormat="1" ht="15">
      <c r="A18" s="711">
        <v>4</v>
      </c>
      <c r="B18" s="1134"/>
      <c r="C18" s="1661"/>
      <c r="D18" s="1661"/>
      <c r="E18" s="1936">
        <v>52.08</v>
      </c>
      <c r="F18" s="1593"/>
      <c r="G18" s="1593"/>
      <c r="H18" s="1593"/>
      <c r="I18" s="2013">
        <v>67.14</v>
      </c>
      <c r="J18" s="1586"/>
      <c r="K18" s="1593"/>
      <c r="L18" s="1593"/>
      <c r="M18" s="1936">
        <v>20.159999999999997</v>
      </c>
      <c r="N18" s="1593"/>
      <c r="O18" s="1593"/>
      <c r="P18" s="1593"/>
      <c r="Q18" s="2013">
        <v>33.119999999999997</v>
      </c>
    </row>
    <row r="19" spans="1:17" s="708" customFormat="1" ht="15">
      <c r="A19" s="711">
        <v>5</v>
      </c>
      <c r="B19" s="1134"/>
      <c r="C19" s="1661"/>
      <c r="D19" s="1661"/>
      <c r="E19" s="1936">
        <v>54.600000000000009</v>
      </c>
      <c r="F19" s="1593"/>
      <c r="G19" s="1593"/>
      <c r="H19" s="1593"/>
      <c r="I19" s="2013">
        <v>68.04000000000002</v>
      </c>
      <c r="J19" s="1586"/>
      <c r="K19" s="1593"/>
      <c r="L19" s="1593"/>
      <c r="M19" s="1936">
        <v>20.519999999999996</v>
      </c>
      <c r="N19" s="1593"/>
      <c r="O19" s="1593"/>
      <c r="P19" s="1593"/>
      <c r="Q19" s="2013">
        <v>33.6</v>
      </c>
    </row>
    <row r="20" spans="1:17" s="708" customFormat="1" ht="15">
      <c r="A20" s="711">
        <v>6</v>
      </c>
      <c r="B20" s="1134"/>
      <c r="C20" s="1661"/>
      <c r="D20" s="1661"/>
      <c r="E20" s="1936">
        <v>58.320000000000007</v>
      </c>
      <c r="F20" s="1593"/>
      <c r="G20" s="1593"/>
      <c r="H20" s="1593"/>
      <c r="I20" s="2013">
        <v>85.919999999999987</v>
      </c>
      <c r="J20" s="1586"/>
      <c r="K20" s="1593"/>
      <c r="L20" s="1593"/>
      <c r="M20" s="1936">
        <v>22.2</v>
      </c>
      <c r="N20" s="1593"/>
      <c r="O20" s="1593"/>
      <c r="P20" s="1593"/>
      <c r="Q20" s="2013">
        <v>34.980000000000004</v>
      </c>
    </row>
    <row r="21" spans="1:17" s="708" customFormat="1" ht="15">
      <c r="A21" s="711">
        <v>7</v>
      </c>
      <c r="B21" s="1134"/>
      <c r="C21" s="1661"/>
      <c r="D21" s="1661"/>
      <c r="E21" s="1936">
        <v>70.2</v>
      </c>
      <c r="F21" s="1593"/>
      <c r="G21" s="1593"/>
      <c r="H21" s="1593"/>
      <c r="I21" s="2013">
        <v>114.84</v>
      </c>
      <c r="J21" s="1586"/>
      <c r="K21" s="1593"/>
      <c r="L21" s="1593"/>
      <c r="M21" s="1936">
        <v>23.04</v>
      </c>
      <c r="N21" s="1593"/>
      <c r="O21" s="1593"/>
      <c r="P21" s="1593"/>
      <c r="Q21" s="2013">
        <v>36.840000000000003</v>
      </c>
    </row>
    <row r="22" spans="1:17" s="708" customFormat="1" ht="15">
      <c r="A22" s="711">
        <v>8</v>
      </c>
      <c r="B22" s="1134"/>
      <c r="C22" s="1661"/>
      <c r="D22" s="1661"/>
      <c r="E22" s="1936">
        <v>85.920000000000016</v>
      </c>
      <c r="F22" s="1593"/>
      <c r="G22" s="1593"/>
      <c r="H22" s="1593"/>
      <c r="I22" s="2013">
        <v>123.53999999999999</v>
      </c>
      <c r="J22" s="1586"/>
      <c r="K22" s="1593"/>
      <c r="L22" s="1593"/>
      <c r="M22" s="1936">
        <v>24.36</v>
      </c>
      <c r="N22" s="1593"/>
      <c r="O22" s="1593"/>
      <c r="P22" s="1593"/>
      <c r="Q22" s="2013">
        <v>38.82</v>
      </c>
    </row>
    <row r="23" spans="1:17" s="708" customFormat="1" ht="15">
      <c r="A23" s="711">
        <v>9</v>
      </c>
      <c r="B23" s="1134"/>
      <c r="C23" s="1661"/>
      <c r="D23" s="1661"/>
      <c r="E23" s="1936">
        <v>97.68</v>
      </c>
      <c r="F23" s="1593"/>
      <c r="G23" s="1593"/>
      <c r="H23" s="1593"/>
      <c r="I23" s="2013">
        <v>138.47999999999999</v>
      </c>
      <c r="J23" s="1586"/>
      <c r="K23" s="1593"/>
      <c r="L23" s="1593"/>
      <c r="M23" s="1936">
        <v>24.6</v>
      </c>
      <c r="N23" s="1593"/>
      <c r="O23" s="1593"/>
      <c r="P23" s="1593"/>
      <c r="Q23" s="2013">
        <v>40.679999999999993</v>
      </c>
    </row>
    <row r="24" spans="1:17" s="708" customFormat="1" ht="15">
      <c r="A24" s="711">
        <v>10</v>
      </c>
      <c r="B24" s="1134"/>
      <c r="C24" s="1661"/>
      <c r="D24" s="1661"/>
      <c r="E24" s="1937">
        <v>99.12</v>
      </c>
      <c r="F24" s="1593"/>
      <c r="G24" s="1593"/>
      <c r="H24" s="1593"/>
      <c r="I24" s="2013">
        <v>141.84</v>
      </c>
      <c r="J24" s="1586"/>
      <c r="K24" s="1593"/>
      <c r="L24" s="1593"/>
      <c r="M24" s="1937">
        <v>27.96</v>
      </c>
      <c r="N24" s="1593"/>
      <c r="O24" s="1593"/>
      <c r="P24" s="1593"/>
      <c r="Q24" s="2013">
        <v>45.36</v>
      </c>
    </row>
    <row r="25" spans="1:17" s="708" customFormat="1" ht="15">
      <c r="A25" s="711">
        <v>11</v>
      </c>
      <c r="B25" s="1134"/>
      <c r="C25" s="1661"/>
      <c r="D25" s="1661"/>
      <c r="E25" s="1937">
        <v>105.35999999999999</v>
      </c>
      <c r="F25" s="1593"/>
      <c r="G25" s="1593"/>
      <c r="H25" s="1593"/>
      <c r="I25" s="2013">
        <v>133.74</v>
      </c>
      <c r="J25" s="1586"/>
      <c r="K25" s="1593"/>
      <c r="L25" s="1593"/>
      <c r="M25" s="1937">
        <v>30.96</v>
      </c>
      <c r="N25" s="1593"/>
      <c r="O25" s="1593"/>
      <c r="P25" s="1593"/>
      <c r="Q25" s="2013">
        <v>46.56</v>
      </c>
    </row>
    <row r="26" spans="1:17" s="708" customFormat="1" ht="15">
      <c r="A26" s="711">
        <v>12</v>
      </c>
      <c r="B26" s="1134"/>
      <c r="C26" s="1661"/>
      <c r="D26" s="1661"/>
      <c r="E26" s="1937">
        <v>109.08</v>
      </c>
      <c r="F26" s="1593"/>
      <c r="G26" s="1593"/>
      <c r="H26" s="1593"/>
      <c r="I26" s="2013">
        <v>142.01999999999998</v>
      </c>
      <c r="J26" s="1586"/>
      <c r="K26" s="1593"/>
      <c r="L26" s="1593"/>
      <c r="M26" s="1937">
        <v>32.400000000000006</v>
      </c>
      <c r="N26" s="1593"/>
      <c r="O26" s="1593"/>
      <c r="P26" s="1593"/>
      <c r="Q26" s="2013">
        <v>50.099999999999994</v>
      </c>
    </row>
    <row r="27" spans="1:17" s="708" customFormat="1" ht="15">
      <c r="A27" s="711">
        <v>13</v>
      </c>
      <c r="B27" s="1134"/>
      <c r="C27" s="1661"/>
      <c r="D27" s="1661"/>
      <c r="E27" s="1937">
        <v>107.64</v>
      </c>
      <c r="F27" s="1593"/>
      <c r="G27" s="1593"/>
      <c r="H27" s="1593"/>
      <c r="I27" s="2013">
        <v>141.54000000000002</v>
      </c>
      <c r="J27" s="1586"/>
      <c r="K27" s="1593"/>
      <c r="L27" s="1593"/>
      <c r="M27" s="1937">
        <v>33.480000000000004</v>
      </c>
      <c r="N27" s="1593"/>
      <c r="O27" s="1593"/>
      <c r="P27" s="1593"/>
      <c r="Q27" s="2013">
        <v>52.08</v>
      </c>
    </row>
    <row r="28" spans="1:17" s="708" customFormat="1" ht="15">
      <c r="A28" s="711">
        <v>14</v>
      </c>
      <c r="B28" s="1134"/>
      <c r="C28" s="1661"/>
      <c r="D28" s="1661"/>
      <c r="E28" s="1937">
        <v>103.44</v>
      </c>
      <c r="F28" s="1593"/>
      <c r="G28" s="1593"/>
      <c r="H28" s="1593"/>
      <c r="I28" s="2013">
        <v>128.63999999999999</v>
      </c>
      <c r="J28" s="1586"/>
      <c r="K28" s="1593"/>
      <c r="L28" s="1593"/>
      <c r="M28" s="1937">
        <v>32.160000000000004</v>
      </c>
      <c r="N28" s="1593"/>
      <c r="O28" s="1593"/>
      <c r="P28" s="1593"/>
      <c r="Q28" s="2013">
        <v>47.64</v>
      </c>
    </row>
    <row r="29" spans="1:17" s="708" customFormat="1" ht="15">
      <c r="A29" s="711">
        <v>15</v>
      </c>
      <c r="B29" s="1134"/>
      <c r="C29" s="1661"/>
      <c r="D29" s="1661"/>
      <c r="E29" s="1937">
        <v>105.12</v>
      </c>
      <c r="F29" s="1593"/>
      <c r="G29" s="1593"/>
      <c r="H29" s="1593"/>
      <c r="I29" s="2013">
        <v>138.42000000000002</v>
      </c>
      <c r="J29" s="1586"/>
      <c r="K29" s="1593"/>
      <c r="L29" s="1593"/>
      <c r="M29" s="1937">
        <v>32.04</v>
      </c>
      <c r="N29" s="1593"/>
      <c r="O29" s="1593"/>
      <c r="P29" s="1593"/>
      <c r="Q29" s="2013">
        <v>50.34</v>
      </c>
    </row>
    <row r="30" spans="1:17" s="708" customFormat="1" ht="15">
      <c r="A30" s="711">
        <v>16</v>
      </c>
      <c r="B30" s="1134"/>
      <c r="C30" s="1661"/>
      <c r="D30" s="1661"/>
      <c r="E30" s="1937">
        <v>105.11999999999999</v>
      </c>
      <c r="F30" s="1593"/>
      <c r="G30" s="1593"/>
      <c r="H30" s="1593"/>
      <c r="I30" s="2013">
        <v>120.42</v>
      </c>
      <c r="J30" s="1586"/>
      <c r="K30" s="1593"/>
      <c r="L30" s="1593"/>
      <c r="M30" s="1937">
        <v>33</v>
      </c>
      <c r="N30" s="1593"/>
      <c r="O30" s="1593"/>
      <c r="P30" s="1593"/>
      <c r="Q30" s="2013">
        <v>48.72</v>
      </c>
    </row>
    <row r="31" spans="1:17" s="712" customFormat="1" ht="15">
      <c r="A31" s="711">
        <v>17</v>
      </c>
      <c r="B31" s="1134"/>
      <c r="C31" s="1661"/>
      <c r="D31" s="1661"/>
      <c r="E31" s="1937">
        <v>101.4</v>
      </c>
      <c r="F31" s="1593"/>
      <c r="G31" s="1593"/>
      <c r="H31" s="1593"/>
      <c r="I31" s="2013">
        <v>115.86</v>
      </c>
      <c r="J31" s="1586"/>
      <c r="K31" s="1593"/>
      <c r="L31" s="1593"/>
      <c r="M31" s="1937">
        <v>28.200000000000003</v>
      </c>
      <c r="N31" s="1593"/>
      <c r="O31" s="1593"/>
      <c r="P31" s="1593"/>
      <c r="Q31" s="2013">
        <v>49.14</v>
      </c>
    </row>
    <row r="32" spans="1:17" s="712" customFormat="1" ht="15">
      <c r="A32" s="711">
        <v>18</v>
      </c>
      <c r="B32" s="1134"/>
      <c r="C32" s="1661"/>
      <c r="D32" s="1661"/>
      <c r="E32" s="1937">
        <v>103.32000000000001</v>
      </c>
      <c r="F32" s="1593"/>
      <c r="G32" s="1593"/>
      <c r="H32" s="1593"/>
      <c r="I32" s="2013">
        <v>111.84</v>
      </c>
      <c r="J32" s="1586"/>
      <c r="K32" s="1593"/>
      <c r="L32" s="1593"/>
      <c r="M32" s="1937">
        <v>27.84</v>
      </c>
      <c r="N32" s="1593"/>
      <c r="O32" s="1593"/>
      <c r="P32" s="1593"/>
      <c r="Q32" s="2013">
        <v>43.8</v>
      </c>
    </row>
    <row r="33" spans="1:33" s="712" customFormat="1" ht="15">
      <c r="A33" s="711">
        <v>19</v>
      </c>
      <c r="B33" s="1134"/>
      <c r="C33" s="1661"/>
      <c r="D33" s="1661"/>
      <c r="E33" s="1937">
        <v>98.640000000000015</v>
      </c>
      <c r="F33" s="1593"/>
      <c r="G33" s="1593"/>
      <c r="H33" s="1593"/>
      <c r="I33" s="2013">
        <v>124.32</v>
      </c>
      <c r="J33" s="1586"/>
      <c r="K33" s="1593"/>
      <c r="L33" s="1593"/>
      <c r="M33" s="1937">
        <v>27.72</v>
      </c>
      <c r="N33" s="1593"/>
      <c r="O33" s="1593"/>
      <c r="P33" s="1593"/>
      <c r="Q33" s="2013">
        <v>44.52</v>
      </c>
    </row>
    <row r="34" spans="1:33" s="712" customFormat="1" ht="15">
      <c r="A34" s="711">
        <v>20</v>
      </c>
      <c r="B34" s="1134"/>
      <c r="C34" s="1661"/>
      <c r="D34" s="1661"/>
      <c r="E34" s="1937">
        <v>95.04</v>
      </c>
      <c r="F34" s="1593"/>
      <c r="G34" s="1593"/>
      <c r="H34" s="1593"/>
      <c r="I34" s="2013">
        <v>120.78</v>
      </c>
      <c r="J34" s="1586"/>
      <c r="K34" s="1593"/>
      <c r="L34" s="1593"/>
      <c r="M34" s="1937">
        <v>25.200000000000003</v>
      </c>
      <c r="N34" s="1593"/>
      <c r="O34" s="1593"/>
      <c r="P34" s="1593"/>
      <c r="Q34" s="2013">
        <v>44.099999999999994</v>
      </c>
    </row>
    <row r="35" spans="1:33" s="712" customFormat="1" ht="15">
      <c r="A35" s="711">
        <v>21</v>
      </c>
      <c r="B35" s="1134"/>
      <c r="C35" s="1661"/>
      <c r="D35" s="1661"/>
      <c r="E35" s="1937">
        <v>100.92</v>
      </c>
      <c r="F35" s="1593"/>
      <c r="G35" s="1593"/>
      <c r="H35" s="1593"/>
      <c r="I35" s="2013">
        <v>120.06</v>
      </c>
      <c r="J35" s="1586"/>
      <c r="K35" s="1593"/>
      <c r="L35" s="1593"/>
      <c r="M35" s="1937">
        <v>22.92</v>
      </c>
      <c r="N35" s="1593"/>
      <c r="O35" s="1593"/>
      <c r="P35" s="1593"/>
      <c r="Q35" s="2013">
        <v>41.64</v>
      </c>
    </row>
    <row r="36" spans="1:33" s="712" customFormat="1" ht="15">
      <c r="A36" s="711">
        <v>22</v>
      </c>
      <c r="B36" s="1134"/>
      <c r="C36" s="1661"/>
      <c r="D36" s="1661"/>
      <c r="E36" s="1937">
        <v>100.44</v>
      </c>
      <c r="F36" s="1593"/>
      <c r="G36" s="1593"/>
      <c r="H36" s="1593"/>
      <c r="I36" s="2013">
        <v>120.78</v>
      </c>
      <c r="J36" s="1586"/>
      <c r="K36" s="1593"/>
      <c r="L36" s="1593"/>
      <c r="M36" s="1937">
        <v>22.919999999999998</v>
      </c>
      <c r="N36" s="1593"/>
      <c r="O36" s="1593"/>
      <c r="P36" s="1593"/>
      <c r="Q36" s="2013">
        <v>41.22</v>
      </c>
    </row>
    <row r="37" spans="1:33" s="712" customFormat="1" ht="15">
      <c r="A37" s="711">
        <v>23</v>
      </c>
      <c r="B37" s="1134"/>
      <c r="C37" s="1661"/>
      <c r="D37" s="1661"/>
      <c r="E37" s="1937">
        <v>92.64</v>
      </c>
      <c r="F37" s="1593"/>
      <c r="G37" s="1593"/>
      <c r="H37" s="1593"/>
      <c r="I37" s="2013">
        <v>108.78</v>
      </c>
      <c r="J37" s="1586"/>
      <c r="K37" s="1593"/>
      <c r="L37" s="1593"/>
      <c r="M37" s="1937">
        <v>23.04</v>
      </c>
      <c r="N37" s="1593"/>
      <c r="O37" s="1593"/>
      <c r="P37" s="1593"/>
      <c r="Q37" s="2013">
        <v>37.979999999999997</v>
      </c>
    </row>
    <row r="38" spans="1:33" s="712" customFormat="1" ht="15">
      <c r="A38" s="711">
        <v>24</v>
      </c>
      <c r="B38" s="1134"/>
      <c r="C38" s="1661"/>
      <c r="D38" s="1661"/>
      <c r="E38" s="1938">
        <v>78.11999999999999</v>
      </c>
      <c r="F38" s="1593"/>
      <c r="G38" s="1593"/>
      <c r="H38" s="1593"/>
      <c r="I38" s="2013">
        <v>95.94</v>
      </c>
      <c r="J38" s="1586"/>
      <c r="K38" s="1593"/>
      <c r="L38" s="1593"/>
      <c r="M38" s="1938">
        <v>22.439999999999998</v>
      </c>
      <c r="N38" s="1593"/>
      <c r="O38" s="1593"/>
      <c r="P38" s="1593"/>
      <c r="Q38" s="2013">
        <v>35.519999999999996</v>
      </c>
    </row>
    <row r="39" spans="1:33" s="712" customFormat="1" ht="15">
      <c r="A39" s="711" t="s">
        <v>19</v>
      </c>
      <c r="B39" s="1211"/>
      <c r="C39" s="1663"/>
      <c r="D39" s="1663"/>
      <c r="E39" s="1998">
        <f>SUM(E15:E38)</f>
        <v>2124.9600000000005</v>
      </c>
      <c r="F39" s="1998"/>
      <c r="G39" s="1998"/>
      <c r="H39" s="1998"/>
      <c r="I39" s="1998">
        <f>SUM(I15:I38)</f>
        <v>2689.2600000000007</v>
      </c>
      <c r="J39" s="1998"/>
      <c r="K39" s="1998"/>
      <c r="L39" s="1998"/>
      <c r="M39" s="1998">
        <f>SUM(M15:M38)</f>
        <v>623.87999999999988</v>
      </c>
      <c r="N39" s="1998"/>
      <c r="O39" s="1998"/>
      <c r="P39" s="1998"/>
      <c r="Q39" s="1998">
        <f>SUM(Q15:Q38)</f>
        <v>1002.1200000000001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K1:Q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N2:Q2"/>
    <mergeCell ref="N3:Q3"/>
    <mergeCell ref="B4:C4"/>
    <mergeCell ref="N4:Q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T30" sqref="T30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61" t="s">
        <v>484</v>
      </c>
      <c r="C1" s="2142"/>
      <c r="D1" s="2142"/>
      <c r="E1" s="2142"/>
      <c r="F1" s="2142"/>
      <c r="J1" s="801" t="s">
        <v>176</v>
      </c>
      <c r="K1" s="2457" t="s">
        <v>301</v>
      </c>
      <c r="L1" s="2457"/>
      <c r="M1" s="2457"/>
      <c r="N1" s="2457"/>
      <c r="O1" s="2457"/>
      <c r="P1" s="2457"/>
      <c r="Q1" s="2457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162" t="s">
        <v>1</v>
      </c>
      <c r="C2" s="2128"/>
      <c r="D2" s="2128"/>
      <c r="E2" s="2128"/>
      <c r="F2" s="2128"/>
      <c r="N2" s="2162" t="s">
        <v>2</v>
      </c>
      <c r="O2" s="2166"/>
      <c r="P2" s="2166"/>
      <c r="Q2" s="2166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456" t="s">
        <v>717</v>
      </c>
      <c r="O3" s="2456"/>
      <c r="P3" s="2456"/>
      <c r="Q3" s="2456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169" t="s">
        <v>4</v>
      </c>
      <c r="C4" s="2142"/>
      <c r="D4" s="703"/>
      <c r="E4" s="1011"/>
      <c r="F4" s="1011"/>
      <c r="G4" s="1011"/>
      <c r="H4" s="1011"/>
      <c r="I4" s="868" t="s">
        <v>5</v>
      </c>
      <c r="J4" s="2008"/>
      <c r="K4" s="2008"/>
      <c r="L4" s="2008"/>
      <c r="N4" s="2390"/>
      <c r="O4" s="2390"/>
      <c r="P4" s="2390"/>
      <c r="Q4" s="2390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168" t="s">
        <v>7</v>
      </c>
      <c r="C5" s="2140"/>
      <c r="D5" s="2008"/>
      <c r="E5" s="2008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1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32"/>
      <c r="B8" s="130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170" t="s">
        <v>9</v>
      </c>
      <c r="B9" s="2176" t="s">
        <v>10</v>
      </c>
      <c r="C9" s="2177"/>
      <c r="D9" s="2177"/>
      <c r="E9" s="2177"/>
      <c r="F9" s="2177"/>
      <c r="G9" s="2177"/>
      <c r="H9" s="2177"/>
      <c r="I9" s="2178"/>
      <c r="J9" s="2176" t="s">
        <v>11</v>
      </c>
      <c r="K9" s="2177"/>
      <c r="L9" s="2177"/>
      <c r="M9" s="2177"/>
      <c r="N9" s="2177"/>
      <c r="O9" s="2177"/>
      <c r="P9" s="2177"/>
      <c r="Q9" s="217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171"/>
      <c r="B10" s="2167" t="s">
        <v>724</v>
      </c>
      <c r="C10" s="2167"/>
      <c r="D10" s="2167"/>
      <c r="E10" s="2167"/>
      <c r="F10" s="2167" t="s">
        <v>723</v>
      </c>
      <c r="G10" s="2167"/>
      <c r="H10" s="2167"/>
      <c r="I10" s="2167"/>
      <c r="J10" s="2167" t="s">
        <v>724</v>
      </c>
      <c r="K10" s="2167"/>
      <c r="L10" s="2167"/>
      <c r="M10" s="2167"/>
      <c r="N10" s="2167" t="s">
        <v>723</v>
      </c>
      <c r="O10" s="2167"/>
      <c r="P10" s="2167"/>
      <c r="Q10" s="2167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171"/>
      <c r="B11" s="2173" t="s">
        <v>14</v>
      </c>
      <c r="C11" s="2174"/>
      <c r="E11" s="2007"/>
      <c r="F11" s="2173" t="s">
        <v>14</v>
      </c>
      <c r="G11" s="2174"/>
      <c r="H11" s="2006"/>
      <c r="I11" s="2007"/>
      <c r="J11" s="2173" t="s">
        <v>14</v>
      </c>
      <c r="K11" s="2174"/>
      <c r="L11" s="2006"/>
      <c r="M11" s="2007"/>
      <c r="N11" s="2173" t="s">
        <v>14</v>
      </c>
      <c r="O11" s="2174"/>
      <c r="P11" s="2006"/>
      <c r="Q11" s="2007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17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34"/>
      <c r="C14" s="1661"/>
      <c r="D14" s="1661"/>
      <c r="E14" s="1661"/>
      <c r="F14" s="1661"/>
      <c r="G14" s="1661"/>
      <c r="H14" s="1661"/>
      <c r="I14" s="1661"/>
      <c r="J14" s="1662"/>
      <c r="K14" s="1661"/>
      <c r="L14" s="1661"/>
      <c r="M14" s="1661"/>
      <c r="N14" s="1661"/>
      <c r="O14" s="1661"/>
      <c r="P14" s="1661"/>
      <c r="Q14" s="1661"/>
    </row>
    <row r="15" spans="1:33" s="1484" customFormat="1" ht="15">
      <c r="A15" s="1482">
        <v>1</v>
      </c>
      <c r="B15" s="1134"/>
      <c r="C15" s="1661"/>
      <c r="D15" s="1661"/>
      <c r="E15" s="1935">
        <v>87.6</v>
      </c>
      <c r="F15" s="1593"/>
      <c r="G15" s="1593"/>
      <c r="H15" s="1593"/>
      <c r="I15" s="2013"/>
      <c r="J15" s="1586"/>
      <c r="K15" s="1593"/>
      <c r="L15" s="1593"/>
      <c r="M15" s="1935">
        <v>28.4</v>
      </c>
      <c r="N15" s="1593"/>
      <c r="O15" s="1593"/>
      <c r="P15" s="1593"/>
      <c r="Q15" s="2013"/>
    </row>
    <row r="16" spans="1:33" s="708" customFormat="1" ht="15">
      <c r="A16" s="711">
        <v>2</v>
      </c>
      <c r="B16" s="1134"/>
      <c r="C16" s="1661"/>
      <c r="D16" s="1661"/>
      <c r="E16" s="1936">
        <v>75.2</v>
      </c>
      <c r="F16" s="1593"/>
      <c r="G16" s="1593"/>
      <c r="H16" s="1593"/>
      <c r="I16" s="2013"/>
      <c r="J16" s="1586"/>
      <c r="K16" s="1593"/>
      <c r="L16" s="1593"/>
      <c r="M16" s="1936">
        <v>23.8</v>
      </c>
      <c r="N16" s="1593"/>
      <c r="O16" s="1593"/>
      <c r="P16" s="1593"/>
      <c r="Q16" s="2013"/>
    </row>
    <row r="17" spans="1:17" s="708" customFormat="1" ht="15">
      <c r="A17" s="711">
        <v>3</v>
      </c>
      <c r="B17" s="1134"/>
      <c r="C17" s="1661"/>
      <c r="D17" s="1661"/>
      <c r="E17" s="1936">
        <v>66</v>
      </c>
      <c r="F17" s="1593"/>
      <c r="G17" s="1593"/>
      <c r="H17" s="1593"/>
      <c r="I17" s="2013"/>
      <c r="J17" s="1586"/>
      <c r="K17" s="1593"/>
      <c r="L17" s="1593"/>
      <c r="M17" s="1936">
        <v>22.8</v>
      </c>
      <c r="N17" s="1593"/>
      <c r="O17" s="1593"/>
      <c r="P17" s="1593"/>
      <c r="Q17" s="2013"/>
    </row>
    <row r="18" spans="1:17" s="708" customFormat="1" ht="15">
      <c r="A18" s="711">
        <v>4</v>
      </c>
      <c r="B18" s="1134"/>
      <c r="C18" s="1661"/>
      <c r="D18" s="1661"/>
      <c r="E18" s="1936">
        <v>63.400000000000006</v>
      </c>
      <c r="F18" s="1593"/>
      <c r="G18" s="1593"/>
      <c r="H18" s="1593"/>
      <c r="I18" s="2013"/>
      <c r="J18" s="1586"/>
      <c r="K18" s="1593"/>
      <c r="L18" s="1593"/>
      <c r="M18" s="1936">
        <v>20.399999999999999</v>
      </c>
      <c r="N18" s="1593"/>
      <c r="O18" s="1593"/>
      <c r="P18" s="1593"/>
      <c r="Q18" s="2013"/>
    </row>
    <row r="19" spans="1:17" s="708" customFormat="1" ht="15">
      <c r="A19" s="711">
        <v>5</v>
      </c>
      <c r="B19" s="1134"/>
      <c r="C19" s="1661"/>
      <c r="D19" s="1661"/>
      <c r="E19" s="1936">
        <v>63.8</v>
      </c>
      <c r="F19" s="1593"/>
      <c r="G19" s="1593"/>
      <c r="H19" s="1593"/>
      <c r="I19" s="2013"/>
      <c r="J19" s="1586"/>
      <c r="K19" s="1593"/>
      <c r="L19" s="1593"/>
      <c r="M19" s="1936">
        <v>21</v>
      </c>
      <c r="N19" s="1593"/>
      <c r="O19" s="1593"/>
      <c r="P19" s="1593"/>
      <c r="Q19" s="2013"/>
    </row>
    <row r="20" spans="1:17" s="708" customFormat="1" ht="15">
      <c r="A20" s="711">
        <v>6</v>
      </c>
      <c r="B20" s="1134"/>
      <c r="C20" s="1661"/>
      <c r="D20" s="1661"/>
      <c r="E20" s="1936">
        <v>82.8</v>
      </c>
      <c r="F20" s="1593"/>
      <c r="G20" s="1593"/>
      <c r="H20" s="1593"/>
      <c r="I20" s="2013"/>
      <c r="J20" s="1586"/>
      <c r="K20" s="1593"/>
      <c r="L20" s="1593"/>
      <c r="M20" s="1936">
        <v>26.6</v>
      </c>
      <c r="N20" s="1593"/>
      <c r="O20" s="1593"/>
      <c r="P20" s="1593"/>
      <c r="Q20" s="2013"/>
    </row>
    <row r="21" spans="1:17" s="708" customFormat="1" ht="15">
      <c r="A21" s="711">
        <v>7</v>
      </c>
      <c r="B21" s="1134"/>
      <c r="C21" s="1661"/>
      <c r="D21" s="1661"/>
      <c r="E21" s="1936">
        <v>103.4</v>
      </c>
      <c r="F21" s="1593"/>
      <c r="G21" s="1593"/>
      <c r="H21" s="1593"/>
      <c r="I21" s="2013"/>
      <c r="J21" s="1586"/>
      <c r="K21" s="1593"/>
      <c r="L21" s="1593"/>
      <c r="M21" s="1936">
        <v>36</v>
      </c>
      <c r="N21" s="1593"/>
      <c r="O21" s="1593"/>
      <c r="P21" s="1593"/>
      <c r="Q21" s="2013"/>
    </row>
    <row r="22" spans="1:17" s="708" customFormat="1" ht="15">
      <c r="A22" s="711">
        <v>8</v>
      </c>
      <c r="B22" s="1134"/>
      <c r="C22" s="1661"/>
      <c r="D22" s="1661"/>
      <c r="E22" s="1936">
        <v>112.19999999999999</v>
      </c>
      <c r="F22" s="1593"/>
      <c r="G22" s="1593"/>
      <c r="H22" s="1593"/>
      <c r="I22" s="2013"/>
      <c r="J22" s="1586"/>
      <c r="K22" s="1593"/>
      <c r="L22" s="1593"/>
      <c r="M22" s="1936">
        <v>44.8</v>
      </c>
      <c r="N22" s="1593"/>
      <c r="O22" s="1593"/>
      <c r="P22" s="1593"/>
      <c r="Q22" s="2013"/>
    </row>
    <row r="23" spans="1:17" s="708" customFormat="1" ht="15">
      <c r="A23" s="711">
        <v>9</v>
      </c>
      <c r="B23" s="1134"/>
      <c r="C23" s="1661"/>
      <c r="D23" s="1661"/>
      <c r="E23" s="1936">
        <v>115.8</v>
      </c>
      <c r="F23" s="1593"/>
      <c r="G23" s="1593"/>
      <c r="H23" s="1593"/>
      <c r="I23" s="2013"/>
      <c r="J23" s="1586"/>
      <c r="K23" s="1593"/>
      <c r="L23" s="1593"/>
      <c r="M23" s="1936">
        <v>57.6</v>
      </c>
      <c r="N23" s="1593"/>
      <c r="O23" s="1593"/>
      <c r="P23" s="1593"/>
      <c r="Q23" s="2013"/>
    </row>
    <row r="24" spans="1:17" s="708" customFormat="1" ht="15">
      <c r="A24" s="711">
        <v>10</v>
      </c>
      <c r="B24" s="1134"/>
      <c r="C24" s="1661"/>
      <c r="D24" s="1661"/>
      <c r="E24" s="1937">
        <v>120.2</v>
      </c>
      <c r="F24" s="1593"/>
      <c r="G24" s="1593"/>
      <c r="H24" s="1593"/>
      <c r="I24" s="2013"/>
      <c r="J24" s="1586"/>
      <c r="K24" s="1593"/>
      <c r="L24" s="1593"/>
      <c r="M24" s="1937">
        <v>65.400000000000006</v>
      </c>
      <c r="N24" s="1593"/>
      <c r="O24" s="1593"/>
      <c r="P24" s="1593"/>
      <c r="Q24" s="2013"/>
    </row>
    <row r="25" spans="1:17" s="708" customFormat="1" ht="15">
      <c r="A25" s="711">
        <v>11</v>
      </c>
      <c r="B25" s="1134"/>
      <c r="C25" s="1661"/>
      <c r="D25" s="1661"/>
      <c r="E25" s="1937">
        <v>122</v>
      </c>
      <c r="F25" s="1593"/>
      <c r="G25" s="1593"/>
      <c r="H25" s="1593"/>
      <c r="I25" s="2013"/>
      <c r="J25" s="1586"/>
      <c r="K25" s="1593"/>
      <c r="L25" s="1593"/>
      <c r="M25" s="1937">
        <v>52.2</v>
      </c>
      <c r="N25" s="1593"/>
      <c r="O25" s="1593"/>
      <c r="P25" s="1593"/>
      <c r="Q25" s="2013"/>
    </row>
    <row r="26" spans="1:17" s="708" customFormat="1" ht="15">
      <c r="A26" s="711">
        <v>12</v>
      </c>
      <c r="B26" s="1134"/>
      <c r="C26" s="1661"/>
      <c r="D26" s="1661"/>
      <c r="E26" s="1937">
        <v>122.19999999999999</v>
      </c>
      <c r="F26" s="1593"/>
      <c r="G26" s="1593"/>
      <c r="H26" s="1593"/>
      <c r="I26" s="2013"/>
      <c r="J26" s="1586"/>
      <c r="K26" s="1593"/>
      <c r="L26" s="1593"/>
      <c r="M26" s="1937">
        <v>56.599999999999994</v>
      </c>
      <c r="N26" s="1593"/>
      <c r="O26" s="1593"/>
      <c r="P26" s="1593"/>
      <c r="Q26" s="2013"/>
    </row>
    <row r="27" spans="1:17" s="708" customFormat="1" ht="15">
      <c r="A27" s="711">
        <v>13</v>
      </c>
      <c r="B27" s="1134"/>
      <c r="C27" s="1661"/>
      <c r="D27" s="1661"/>
      <c r="E27" s="1937">
        <v>121.2</v>
      </c>
      <c r="F27" s="1593"/>
      <c r="G27" s="1593"/>
      <c r="H27" s="1593"/>
      <c r="I27" s="2013"/>
      <c r="J27" s="1586"/>
      <c r="K27" s="1593"/>
      <c r="L27" s="1593"/>
      <c r="M27" s="1937">
        <v>55.6</v>
      </c>
      <c r="N27" s="1593"/>
      <c r="O27" s="1593"/>
      <c r="P27" s="1593"/>
      <c r="Q27" s="2013"/>
    </row>
    <row r="28" spans="1:17" s="708" customFormat="1" ht="15">
      <c r="A28" s="711">
        <v>14</v>
      </c>
      <c r="B28" s="1134"/>
      <c r="C28" s="1661"/>
      <c r="D28" s="1661"/>
      <c r="E28" s="1937">
        <v>111.19999999999999</v>
      </c>
      <c r="F28" s="1593"/>
      <c r="G28" s="1593"/>
      <c r="H28" s="1593"/>
      <c r="I28" s="2013"/>
      <c r="J28" s="1586"/>
      <c r="K28" s="1593"/>
      <c r="L28" s="1593"/>
      <c r="M28" s="1937">
        <v>53.2</v>
      </c>
      <c r="N28" s="1593"/>
      <c r="O28" s="1593"/>
      <c r="P28" s="1593"/>
      <c r="Q28" s="2013"/>
    </row>
    <row r="29" spans="1:17" s="708" customFormat="1" ht="15">
      <c r="A29" s="711">
        <v>15</v>
      </c>
      <c r="B29" s="1134"/>
      <c r="C29" s="1661"/>
      <c r="D29" s="1661"/>
      <c r="E29" s="1937">
        <v>123</v>
      </c>
      <c r="F29" s="1593"/>
      <c r="G29" s="1593"/>
      <c r="H29" s="1593"/>
      <c r="I29" s="2013"/>
      <c r="J29" s="1586"/>
      <c r="K29" s="1593"/>
      <c r="L29" s="1593"/>
      <c r="M29" s="1937">
        <v>51.8</v>
      </c>
      <c r="N29" s="1593"/>
      <c r="O29" s="1593"/>
      <c r="P29" s="1593"/>
      <c r="Q29" s="2013"/>
    </row>
    <row r="30" spans="1:17" s="708" customFormat="1" ht="15">
      <c r="A30" s="711">
        <v>16</v>
      </c>
      <c r="B30" s="1134"/>
      <c r="C30" s="1661"/>
      <c r="D30" s="1661"/>
      <c r="E30" s="1937">
        <v>126</v>
      </c>
      <c r="F30" s="1593"/>
      <c r="G30" s="1593"/>
      <c r="H30" s="1593"/>
      <c r="I30" s="2013"/>
      <c r="J30" s="1586"/>
      <c r="K30" s="1593"/>
      <c r="L30" s="1593"/>
      <c r="M30" s="1937">
        <v>43.2</v>
      </c>
      <c r="N30" s="1593"/>
      <c r="O30" s="1593"/>
      <c r="P30" s="1593"/>
      <c r="Q30" s="2013"/>
    </row>
    <row r="31" spans="1:17" s="712" customFormat="1" ht="15">
      <c r="A31" s="711">
        <v>17</v>
      </c>
      <c r="B31" s="1134"/>
      <c r="C31" s="1661"/>
      <c r="D31" s="1661"/>
      <c r="E31" s="1937">
        <v>124.6</v>
      </c>
      <c r="F31" s="1593"/>
      <c r="G31" s="1593"/>
      <c r="H31" s="1593"/>
      <c r="I31" s="2013"/>
      <c r="J31" s="1586"/>
      <c r="K31" s="1593"/>
      <c r="L31" s="1593"/>
      <c r="M31" s="1937">
        <v>47</v>
      </c>
      <c r="N31" s="1593"/>
      <c r="O31" s="1593"/>
      <c r="P31" s="1593"/>
      <c r="Q31" s="2013"/>
    </row>
    <row r="32" spans="1:17" s="712" customFormat="1" ht="15">
      <c r="A32" s="711">
        <v>18</v>
      </c>
      <c r="B32" s="1134"/>
      <c r="C32" s="1661"/>
      <c r="D32" s="1661"/>
      <c r="E32" s="1937">
        <v>141.60000000000002</v>
      </c>
      <c r="F32" s="1593"/>
      <c r="G32" s="1593"/>
      <c r="H32" s="1593"/>
      <c r="I32" s="2013"/>
      <c r="J32" s="1586"/>
      <c r="K32" s="1593"/>
      <c r="L32" s="1593"/>
      <c r="M32" s="1937">
        <v>66.199999999999989</v>
      </c>
      <c r="N32" s="1593"/>
      <c r="O32" s="1593"/>
      <c r="P32" s="1593"/>
      <c r="Q32" s="2013"/>
    </row>
    <row r="33" spans="1:33" s="712" customFormat="1" ht="15">
      <c r="A33" s="711">
        <v>19</v>
      </c>
      <c r="B33" s="1134"/>
      <c r="C33" s="1661"/>
      <c r="D33" s="1661"/>
      <c r="E33" s="1937">
        <v>179</v>
      </c>
      <c r="F33" s="1593"/>
      <c r="G33" s="1593"/>
      <c r="H33" s="1593"/>
      <c r="I33" s="2013"/>
      <c r="J33" s="1586"/>
      <c r="K33" s="1593"/>
      <c r="L33" s="1593"/>
      <c r="M33" s="1937">
        <v>66.2</v>
      </c>
      <c r="N33" s="1593"/>
      <c r="O33" s="1593"/>
      <c r="P33" s="1593"/>
      <c r="Q33" s="2013"/>
    </row>
    <row r="34" spans="1:33" s="712" customFormat="1" ht="15">
      <c r="A34" s="711">
        <v>20</v>
      </c>
      <c r="B34" s="1134"/>
      <c r="C34" s="1661"/>
      <c r="D34" s="1661"/>
      <c r="E34" s="1937">
        <v>198.8</v>
      </c>
      <c r="F34" s="1593"/>
      <c r="G34" s="1593"/>
      <c r="H34" s="1593"/>
      <c r="I34" s="2013"/>
      <c r="J34" s="1586"/>
      <c r="K34" s="1593"/>
      <c r="L34" s="1593"/>
      <c r="M34" s="1937">
        <v>78.599999999999994</v>
      </c>
      <c r="N34" s="1593"/>
      <c r="O34" s="1593"/>
      <c r="P34" s="1593"/>
      <c r="Q34" s="2013"/>
    </row>
    <row r="35" spans="1:33" s="712" customFormat="1" ht="15">
      <c r="A35" s="711">
        <v>21</v>
      </c>
      <c r="B35" s="1134"/>
      <c r="C35" s="1661"/>
      <c r="D35" s="1661"/>
      <c r="E35" s="1937">
        <v>194.2</v>
      </c>
      <c r="F35" s="1593"/>
      <c r="G35" s="1593"/>
      <c r="H35" s="1593"/>
      <c r="I35" s="2013"/>
      <c r="J35" s="1586"/>
      <c r="K35" s="1593"/>
      <c r="L35" s="1593"/>
      <c r="M35" s="1937">
        <v>68</v>
      </c>
      <c r="N35" s="1593"/>
      <c r="O35" s="1593"/>
      <c r="P35" s="1593"/>
      <c r="Q35" s="2013"/>
    </row>
    <row r="36" spans="1:33" s="712" customFormat="1" ht="15">
      <c r="A36" s="711">
        <v>22</v>
      </c>
      <c r="B36" s="1134"/>
      <c r="C36" s="1661"/>
      <c r="D36" s="1661"/>
      <c r="E36" s="1937">
        <v>174.2</v>
      </c>
      <c r="F36" s="1593"/>
      <c r="G36" s="1593"/>
      <c r="H36" s="1593"/>
      <c r="I36" s="2013"/>
      <c r="J36" s="1586"/>
      <c r="K36" s="1593"/>
      <c r="L36" s="1593"/>
      <c r="M36" s="1937">
        <v>59.4</v>
      </c>
      <c r="N36" s="1593"/>
      <c r="O36" s="1593"/>
      <c r="P36" s="1593"/>
      <c r="Q36" s="2013"/>
    </row>
    <row r="37" spans="1:33" s="712" customFormat="1" ht="15">
      <c r="A37" s="711">
        <v>23</v>
      </c>
      <c r="B37" s="1134"/>
      <c r="C37" s="1661"/>
      <c r="D37" s="1661"/>
      <c r="E37" s="1937">
        <v>137.4</v>
      </c>
      <c r="F37" s="1593"/>
      <c r="G37" s="1593"/>
      <c r="H37" s="1593"/>
      <c r="I37" s="2013"/>
      <c r="J37" s="1586"/>
      <c r="K37" s="1593"/>
      <c r="L37" s="1593"/>
      <c r="M37" s="1937">
        <v>59.2</v>
      </c>
      <c r="N37" s="1593"/>
      <c r="O37" s="1593"/>
      <c r="P37" s="1593"/>
      <c r="Q37" s="2013"/>
    </row>
    <row r="38" spans="1:33" s="712" customFormat="1" ht="15">
      <c r="A38" s="711">
        <v>24</v>
      </c>
      <c r="B38" s="1134"/>
      <c r="C38" s="1661"/>
      <c r="D38" s="1661"/>
      <c r="E38" s="1938">
        <v>101.6</v>
      </c>
      <c r="F38" s="1593"/>
      <c r="G38" s="1593"/>
      <c r="H38" s="1593"/>
      <c r="I38" s="2013"/>
      <c r="J38" s="1586"/>
      <c r="K38" s="1593"/>
      <c r="L38" s="1593"/>
      <c r="M38" s="1938">
        <v>35</v>
      </c>
      <c r="N38" s="1593"/>
      <c r="O38" s="1593"/>
      <c r="P38" s="1593"/>
      <c r="Q38" s="2013"/>
    </row>
    <row r="39" spans="1:33" s="712" customFormat="1" ht="15">
      <c r="A39" s="711" t="s">
        <v>19</v>
      </c>
      <c r="B39" s="1211"/>
      <c r="C39" s="1663"/>
      <c r="D39" s="1663"/>
      <c r="E39" s="1998">
        <f>SUM(E15:E38)</f>
        <v>2867.4</v>
      </c>
      <c r="F39" s="1998"/>
      <c r="G39" s="1998"/>
      <c r="H39" s="1998"/>
      <c r="I39" s="1998">
        <f>SUM(I15:I38)</f>
        <v>0</v>
      </c>
      <c r="J39" s="1998"/>
      <c r="K39" s="1998"/>
      <c r="L39" s="1998"/>
      <c r="M39" s="1998">
        <f>SUM(M15:M38)</f>
        <v>1139.0000000000002</v>
      </c>
      <c r="N39" s="1998"/>
      <c r="O39" s="1998"/>
      <c r="P39" s="1998"/>
      <c r="Q39" s="1998">
        <f>SUM(Q15:Q38)</f>
        <v>0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651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K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>
      <c r="B1" s="2468" t="s">
        <v>484</v>
      </c>
      <c r="C1" s="2142"/>
      <c r="D1" s="2142"/>
      <c r="E1" s="2142"/>
      <c r="F1" s="2142"/>
      <c r="J1" s="801" t="s">
        <v>176</v>
      </c>
      <c r="M1" s="2467" t="s">
        <v>371</v>
      </c>
      <c r="N1" s="2467"/>
      <c r="O1" s="2467"/>
      <c r="P1" s="2467"/>
      <c r="Q1" s="2467"/>
      <c r="R1" s="855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48" customFormat="1" ht="10.5" customHeight="1">
      <c r="B2" s="2469" t="s">
        <v>1</v>
      </c>
      <c r="C2" s="2128"/>
      <c r="D2" s="2128"/>
      <c r="E2" s="2128"/>
      <c r="F2" s="2128"/>
      <c r="N2" s="854" t="s">
        <v>2</v>
      </c>
      <c r="O2" s="249"/>
      <c r="P2" s="249"/>
      <c r="Q2" s="249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48" customFormat="1" ht="13.5" customHeight="1">
      <c r="N3" s="248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48" customFormat="1" ht="15" customHeight="1">
      <c r="B4" s="2471" t="s">
        <v>4</v>
      </c>
      <c r="C4" s="2142"/>
      <c r="D4" s="250"/>
      <c r="E4" s="1009"/>
      <c r="F4" s="1009"/>
      <c r="G4" s="1009"/>
      <c r="H4" s="1009"/>
      <c r="I4" s="856" t="s">
        <v>5</v>
      </c>
      <c r="J4" s="249"/>
      <c r="K4" s="249"/>
      <c r="L4" s="249"/>
      <c r="O4" s="251" t="s">
        <v>53</v>
      </c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48" customFormat="1" ht="9.75" customHeight="1">
      <c r="B5" s="2472"/>
      <c r="C5" s="2140"/>
      <c r="D5" s="249"/>
      <c r="E5" s="249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48" customFormat="1" ht="12" customHeight="1">
      <c r="A6" s="247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48" customFormat="1" ht="15.75">
      <c r="A7" s="246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48" customFormat="1" ht="9" customHeight="1">
      <c r="A8" s="1297" t="s">
        <v>402</v>
      </c>
      <c r="B8" s="1303"/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48" customFormat="1">
      <c r="A9" s="2461" t="s">
        <v>9</v>
      </c>
      <c r="B9" s="2464" t="s">
        <v>10</v>
      </c>
      <c r="C9" s="2465"/>
      <c r="D9" s="2465"/>
      <c r="E9" s="2465"/>
      <c r="F9" s="2465"/>
      <c r="G9" s="2465"/>
      <c r="H9" s="2465"/>
      <c r="I9" s="2466"/>
      <c r="J9" s="2464" t="s">
        <v>11</v>
      </c>
      <c r="K9" s="2465"/>
      <c r="L9" s="2465"/>
      <c r="M9" s="2465"/>
      <c r="N9" s="2465"/>
      <c r="O9" s="2465"/>
      <c r="P9" s="2465"/>
      <c r="Q9" s="2466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48" customFormat="1">
      <c r="A10" s="2462"/>
      <c r="B10" s="2459" t="s">
        <v>62</v>
      </c>
      <c r="C10" s="2135"/>
      <c r="D10" s="2135"/>
      <c r="E10" s="2136"/>
      <c r="F10" s="2458"/>
      <c r="G10" s="2135"/>
      <c r="H10" s="2135"/>
      <c r="I10" s="2136"/>
      <c r="J10" s="2459" t="s">
        <v>62</v>
      </c>
      <c r="K10" s="2135"/>
      <c r="L10" s="2135"/>
      <c r="M10" s="2136"/>
      <c r="N10" s="2458"/>
      <c r="O10" s="2135"/>
      <c r="P10" s="2135"/>
      <c r="Q10" s="2136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48" customFormat="1">
      <c r="A11" s="2462"/>
      <c r="B11" s="2458" t="s">
        <v>14</v>
      </c>
      <c r="C11" s="2135"/>
      <c r="E11" s="253">
        <v>7200</v>
      </c>
      <c r="F11" s="2458" t="s">
        <v>14</v>
      </c>
      <c r="G11" s="2135"/>
      <c r="H11" s="252"/>
      <c r="I11" s="253">
        <f>Q11</f>
        <v>0</v>
      </c>
      <c r="J11" s="2458" t="s">
        <v>14</v>
      </c>
      <c r="K11" s="2135"/>
      <c r="L11" s="252"/>
      <c r="M11" s="253">
        <f>E11</f>
        <v>7200</v>
      </c>
      <c r="N11" s="2458" t="s">
        <v>14</v>
      </c>
      <c r="O11" s="2135"/>
      <c r="P11" s="252"/>
      <c r="Q11" s="253">
        <v>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55" customFormat="1" ht="35.25" customHeight="1">
      <c r="A12" s="2463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>
      <c r="A14" s="258">
        <v>0</v>
      </c>
      <c r="B14" s="1134"/>
      <c r="C14" s="1665"/>
      <c r="D14" s="1665"/>
      <c r="E14" s="1665"/>
      <c r="F14" s="1665"/>
      <c r="G14" s="1665"/>
      <c r="H14" s="1665"/>
      <c r="I14" s="1665"/>
      <c r="J14" s="1662"/>
      <c r="K14" s="1665"/>
      <c r="L14" s="1665"/>
      <c r="M14" s="1665"/>
      <c r="N14" s="1665"/>
      <c r="O14" s="1139"/>
      <c r="P14" s="1139"/>
      <c r="Q14" s="1139"/>
    </row>
    <row r="15" spans="1:33" s="1481" customFormat="1" ht="15">
      <c r="A15" s="1479">
        <v>1</v>
      </c>
      <c r="B15" s="1134"/>
      <c r="C15" s="1665"/>
      <c r="D15" s="1665"/>
      <c r="E15" s="1665">
        <v>0</v>
      </c>
      <c r="F15" s="1665"/>
      <c r="G15" s="1665"/>
      <c r="H15" s="1665"/>
      <c r="I15" s="1665"/>
      <c r="J15" s="1662"/>
      <c r="K15" s="1665"/>
      <c r="L15" s="1665"/>
      <c r="M15" s="1603">
        <v>0</v>
      </c>
      <c r="N15" s="1665"/>
      <c r="O15" s="1480"/>
      <c r="P15" s="1480"/>
      <c r="Q15" s="1480"/>
    </row>
    <row r="16" spans="1:33" s="255" customFormat="1" ht="15">
      <c r="A16" s="258">
        <v>2</v>
      </c>
      <c r="B16" s="1134"/>
      <c r="C16" s="1665"/>
      <c r="D16" s="1665"/>
      <c r="E16" s="1665">
        <v>0</v>
      </c>
      <c r="F16" s="1665"/>
      <c r="G16" s="1665"/>
      <c r="H16" s="1665"/>
      <c r="I16" s="1665"/>
      <c r="J16" s="1662"/>
      <c r="K16" s="1665"/>
      <c r="L16" s="1665"/>
      <c r="M16" s="1603">
        <v>0</v>
      </c>
      <c r="N16" s="1665"/>
      <c r="O16" s="1139"/>
      <c r="P16" s="1139"/>
      <c r="Q16" s="1139"/>
    </row>
    <row r="17" spans="1:17" s="255" customFormat="1" ht="15">
      <c r="A17" s="258">
        <v>3</v>
      </c>
      <c r="B17" s="1134"/>
      <c r="C17" s="1665"/>
      <c r="D17" s="1665"/>
      <c r="E17" s="1665">
        <v>0</v>
      </c>
      <c r="F17" s="1665"/>
      <c r="G17" s="1665"/>
      <c r="H17" s="1665"/>
      <c r="I17" s="1665"/>
      <c r="J17" s="1662"/>
      <c r="K17" s="1665"/>
      <c r="L17" s="1665"/>
      <c r="M17" s="1603">
        <v>0</v>
      </c>
      <c r="N17" s="1665"/>
      <c r="O17" s="1139"/>
      <c r="P17" s="1139"/>
      <c r="Q17" s="1139"/>
    </row>
    <row r="18" spans="1:17" s="255" customFormat="1" ht="15">
      <c r="A18" s="258">
        <v>4</v>
      </c>
      <c r="B18" s="1134"/>
      <c r="C18" s="1665"/>
      <c r="D18" s="1665"/>
      <c r="E18" s="1665">
        <v>0</v>
      </c>
      <c r="F18" s="1665"/>
      <c r="G18" s="1665"/>
      <c r="H18" s="1665"/>
      <c r="I18" s="1665"/>
      <c r="J18" s="1662"/>
      <c r="K18" s="1665"/>
      <c r="L18" s="1665"/>
      <c r="M18" s="1603">
        <v>0</v>
      </c>
      <c r="N18" s="1665"/>
      <c r="O18" s="1139"/>
      <c r="P18" s="1139"/>
      <c r="Q18" s="1139"/>
    </row>
    <row r="19" spans="1:17" s="255" customFormat="1" ht="15">
      <c r="A19" s="258">
        <v>5</v>
      </c>
      <c r="B19" s="1134"/>
      <c r="C19" s="1665"/>
      <c r="D19" s="1665"/>
      <c r="E19" s="1665">
        <v>0</v>
      </c>
      <c r="F19" s="1665"/>
      <c r="G19" s="1665"/>
      <c r="H19" s="1665"/>
      <c r="I19" s="1665"/>
      <c r="J19" s="1662"/>
      <c r="K19" s="1665"/>
      <c r="L19" s="1665"/>
      <c r="M19" s="1603">
        <v>0</v>
      </c>
      <c r="N19" s="1665"/>
      <c r="O19" s="1139"/>
      <c r="P19" s="1139"/>
      <c r="Q19" s="1139"/>
    </row>
    <row r="20" spans="1:17" s="255" customFormat="1" ht="15">
      <c r="A20" s="258">
        <v>6</v>
      </c>
      <c r="B20" s="1134"/>
      <c r="C20" s="1665"/>
      <c r="D20" s="1665"/>
      <c r="E20" s="1665">
        <v>0</v>
      </c>
      <c r="F20" s="1665"/>
      <c r="G20" s="1665"/>
      <c r="H20" s="1665"/>
      <c r="I20" s="1665"/>
      <c r="J20" s="1662"/>
      <c r="K20" s="1665"/>
      <c r="L20" s="1665"/>
      <c r="M20" s="1603">
        <v>0</v>
      </c>
      <c r="N20" s="1665"/>
      <c r="O20" s="1139"/>
      <c r="P20" s="1139"/>
      <c r="Q20" s="1139"/>
    </row>
    <row r="21" spans="1:17" s="255" customFormat="1" ht="15">
      <c r="A21" s="258">
        <v>7</v>
      </c>
      <c r="B21" s="1134"/>
      <c r="C21" s="1665"/>
      <c r="D21" s="1665"/>
      <c r="E21" s="1665">
        <v>0</v>
      </c>
      <c r="F21" s="1665"/>
      <c r="G21" s="1665"/>
      <c r="H21" s="1665"/>
      <c r="I21" s="1665"/>
      <c r="J21" s="1662"/>
      <c r="K21" s="1665"/>
      <c r="L21" s="1665"/>
      <c r="M21" s="1603">
        <v>0</v>
      </c>
      <c r="N21" s="1665"/>
      <c r="O21" s="1139"/>
      <c r="P21" s="1139"/>
      <c r="Q21" s="1139"/>
    </row>
    <row r="22" spans="1:17" s="255" customFormat="1" ht="15">
      <c r="A22" s="258">
        <v>8</v>
      </c>
      <c r="B22" s="1134"/>
      <c r="C22" s="1665"/>
      <c r="D22" s="1665"/>
      <c r="E22" s="1665">
        <v>0</v>
      </c>
      <c r="F22" s="1665"/>
      <c r="G22" s="1665"/>
      <c r="H22" s="1665"/>
      <c r="I22" s="1665"/>
      <c r="J22" s="1662"/>
      <c r="K22" s="1665"/>
      <c r="L22" s="1665"/>
      <c r="M22" s="1603">
        <v>0</v>
      </c>
      <c r="N22" s="1665"/>
      <c r="O22" s="1139"/>
      <c r="P22" s="1139"/>
      <c r="Q22" s="1139"/>
    </row>
    <row r="23" spans="1:17" s="255" customFormat="1" ht="15">
      <c r="A23" s="258">
        <v>9</v>
      </c>
      <c r="B23" s="1134"/>
      <c r="C23" s="1665"/>
      <c r="D23" s="1665"/>
      <c r="E23" s="1665">
        <v>0</v>
      </c>
      <c r="F23" s="1665"/>
      <c r="G23" s="1665"/>
      <c r="H23" s="1665"/>
      <c r="I23" s="1665"/>
      <c r="J23" s="1662"/>
      <c r="K23" s="1665"/>
      <c r="L23" s="1665"/>
      <c r="M23" s="1603">
        <v>0</v>
      </c>
      <c r="N23" s="1665"/>
      <c r="O23" s="1139"/>
      <c r="P23" s="1139"/>
      <c r="Q23" s="1139"/>
    </row>
    <row r="24" spans="1:17" s="255" customFormat="1" ht="15">
      <c r="A24" s="258">
        <v>10</v>
      </c>
      <c r="B24" s="1134"/>
      <c r="C24" s="1665"/>
      <c r="D24" s="1665"/>
      <c r="E24" s="1665">
        <v>0</v>
      </c>
      <c r="F24" s="1665"/>
      <c r="G24" s="1665"/>
      <c r="H24" s="1665"/>
      <c r="I24" s="1665"/>
      <c r="J24" s="1662"/>
      <c r="K24" s="1665"/>
      <c r="L24" s="1665"/>
      <c r="M24" s="1603">
        <v>0</v>
      </c>
      <c r="N24" s="1665"/>
      <c r="O24" s="1139"/>
      <c r="P24" s="1139"/>
      <c r="Q24" s="1139"/>
    </row>
    <row r="25" spans="1:17" s="255" customFormat="1" ht="15">
      <c r="A25" s="258">
        <v>11</v>
      </c>
      <c r="B25" s="1134"/>
      <c r="C25" s="1665"/>
      <c r="D25" s="1665"/>
      <c r="E25" s="1665">
        <v>0</v>
      </c>
      <c r="F25" s="1665"/>
      <c r="G25" s="1665"/>
      <c r="H25" s="1665"/>
      <c r="I25" s="1665"/>
      <c r="J25" s="1662"/>
      <c r="K25" s="1665"/>
      <c r="L25" s="1665"/>
      <c r="M25" s="1603">
        <v>0</v>
      </c>
      <c r="N25" s="1665"/>
      <c r="O25" s="1139"/>
      <c r="P25" s="1139"/>
      <c r="Q25" s="1139"/>
    </row>
    <row r="26" spans="1:17" s="255" customFormat="1" ht="15">
      <c r="A26" s="258">
        <v>12</v>
      </c>
      <c r="B26" s="1134"/>
      <c r="C26" s="1665"/>
      <c r="D26" s="1665"/>
      <c r="E26" s="1665">
        <v>0</v>
      </c>
      <c r="F26" s="1665"/>
      <c r="G26" s="1665"/>
      <c r="H26" s="1665"/>
      <c r="I26" s="1665"/>
      <c r="J26" s="1662"/>
      <c r="K26" s="1665"/>
      <c r="L26" s="1665"/>
      <c r="M26" s="1603">
        <v>0</v>
      </c>
      <c r="N26" s="1665"/>
      <c r="O26" s="1139"/>
      <c r="P26" s="1139"/>
      <c r="Q26" s="1139"/>
    </row>
    <row r="27" spans="1:17" s="255" customFormat="1" ht="15">
      <c r="A27" s="258">
        <v>13</v>
      </c>
      <c r="B27" s="1134"/>
      <c r="C27" s="1665"/>
      <c r="D27" s="1665"/>
      <c r="E27" s="1665">
        <v>0</v>
      </c>
      <c r="F27" s="1665"/>
      <c r="G27" s="1665"/>
      <c r="H27" s="1665"/>
      <c r="I27" s="1665"/>
      <c r="J27" s="1662"/>
      <c r="K27" s="1665"/>
      <c r="L27" s="1665"/>
      <c r="M27" s="1603">
        <v>0</v>
      </c>
      <c r="N27" s="1665"/>
      <c r="O27" s="1139"/>
      <c r="P27" s="1139"/>
      <c r="Q27" s="1139"/>
    </row>
    <row r="28" spans="1:17" s="255" customFormat="1" ht="15">
      <c r="A28" s="258">
        <v>14</v>
      </c>
      <c r="B28" s="1134"/>
      <c r="C28" s="1665"/>
      <c r="D28" s="1665"/>
      <c r="E28" s="1665">
        <v>0</v>
      </c>
      <c r="F28" s="1665"/>
      <c r="G28" s="1665"/>
      <c r="H28" s="1665"/>
      <c r="I28" s="1665"/>
      <c r="J28" s="1662"/>
      <c r="K28" s="1665"/>
      <c r="L28" s="1665"/>
      <c r="M28" s="1603">
        <v>0</v>
      </c>
      <c r="N28" s="1665"/>
      <c r="O28" s="1139"/>
      <c r="P28" s="1139"/>
      <c r="Q28" s="1139"/>
    </row>
    <row r="29" spans="1:17" s="255" customFormat="1" ht="15">
      <c r="A29" s="258">
        <v>15</v>
      </c>
      <c r="B29" s="1134"/>
      <c r="C29" s="1665"/>
      <c r="D29" s="1665"/>
      <c r="E29" s="1665">
        <v>0</v>
      </c>
      <c r="F29" s="1665"/>
      <c r="G29" s="1665"/>
      <c r="H29" s="1665"/>
      <c r="I29" s="1665"/>
      <c r="J29" s="1662"/>
      <c r="K29" s="1665"/>
      <c r="L29" s="1665"/>
      <c r="M29" s="1603">
        <v>0</v>
      </c>
      <c r="N29" s="1665"/>
      <c r="O29" s="1139"/>
      <c r="P29" s="1139"/>
      <c r="Q29" s="1139"/>
    </row>
    <row r="30" spans="1:17" s="255" customFormat="1" ht="15">
      <c r="A30" s="258">
        <v>16</v>
      </c>
      <c r="B30" s="1134"/>
      <c r="C30" s="1665"/>
      <c r="D30" s="1665"/>
      <c r="E30" s="1665">
        <v>0</v>
      </c>
      <c r="F30" s="1665"/>
      <c r="G30" s="1665"/>
      <c r="H30" s="1665"/>
      <c r="I30" s="1665"/>
      <c r="J30" s="1662"/>
      <c r="K30" s="1665"/>
      <c r="L30" s="1665"/>
      <c r="M30" s="1603">
        <v>0</v>
      </c>
      <c r="N30" s="1665"/>
      <c r="O30" s="1139"/>
      <c r="P30" s="1139"/>
      <c r="Q30" s="1139"/>
    </row>
    <row r="31" spans="1:17" s="259" customFormat="1" ht="15">
      <c r="A31" s="258">
        <v>17</v>
      </c>
      <c r="B31" s="1134"/>
      <c r="C31" s="1665"/>
      <c r="D31" s="1665"/>
      <c r="E31" s="1665">
        <v>0</v>
      </c>
      <c r="F31" s="1665"/>
      <c r="G31" s="1665"/>
      <c r="H31" s="1665"/>
      <c r="I31" s="1665"/>
      <c r="J31" s="1662"/>
      <c r="K31" s="1665"/>
      <c r="L31" s="1665"/>
      <c r="M31" s="1603">
        <v>0</v>
      </c>
      <c r="N31" s="1665"/>
      <c r="O31" s="1139"/>
      <c r="P31" s="1139"/>
      <c r="Q31" s="1139"/>
    </row>
    <row r="32" spans="1:17" s="259" customFormat="1" ht="15">
      <c r="A32" s="258">
        <v>18</v>
      </c>
      <c r="B32" s="1134"/>
      <c r="C32" s="1665"/>
      <c r="D32" s="1665"/>
      <c r="E32" s="1665">
        <v>0</v>
      </c>
      <c r="F32" s="1665"/>
      <c r="G32" s="1665"/>
      <c r="H32" s="1665"/>
      <c r="I32" s="1665"/>
      <c r="J32" s="1662"/>
      <c r="K32" s="1665"/>
      <c r="L32" s="1665"/>
      <c r="M32" s="1603">
        <v>0</v>
      </c>
      <c r="N32" s="1665"/>
      <c r="O32" s="1139"/>
      <c r="P32" s="1139"/>
      <c r="Q32" s="1139"/>
    </row>
    <row r="33" spans="1:33" s="259" customFormat="1" ht="15">
      <c r="A33" s="258">
        <v>19</v>
      </c>
      <c r="B33" s="1134"/>
      <c r="C33" s="1665"/>
      <c r="D33" s="1665"/>
      <c r="E33" s="1665">
        <v>0</v>
      </c>
      <c r="F33" s="1665"/>
      <c r="G33" s="1665"/>
      <c r="H33" s="1665"/>
      <c r="I33" s="1665"/>
      <c r="J33" s="1662"/>
      <c r="K33" s="1665"/>
      <c r="L33" s="1665"/>
      <c r="M33" s="1603">
        <v>0</v>
      </c>
      <c r="N33" s="1665"/>
      <c r="O33" s="1139"/>
      <c r="P33" s="1139"/>
      <c r="Q33" s="1139"/>
    </row>
    <row r="34" spans="1:33" s="259" customFormat="1" ht="15">
      <c r="A34" s="258">
        <v>20</v>
      </c>
      <c r="B34" s="1134"/>
      <c r="C34" s="1665"/>
      <c r="D34" s="1665"/>
      <c r="E34" s="1665">
        <v>0</v>
      </c>
      <c r="F34" s="1665"/>
      <c r="G34" s="1665"/>
      <c r="H34" s="1665"/>
      <c r="I34" s="1665"/>
      <c r="J34" s="1662"/>
      <c r="K34" s="1665"/>
      <c r="L34" s="1665"/>
      <c r="M34" s="1603">
        <v>0</v>
      </c>
      <c r="N34" s="1665"/>
      <c r="O34" s="1139"/>
      <c r="P34" s="1139"/>
      <c r="Q34" s="1139"/>
    </row>
    <row r="35" spans="1:33" s="259" customFormat="1" ht="15">
      <c r="A35" s="258">
        <v>21</v>
      </c>
      <c r="B35" s="1134"/>
      <c r="C35" s="1665"/>
      <c r="D35" s="1665"/>
      <c r="E35" s="1665">
        <v>0</v>
      </c>
      <c r="F35" s="1665"/>
      <c r="G35" s="1665"/>
      <c r="H35" s="1665"/>
      <c r="I35" s="1665"/>
      <c r="J35" s="1662"/>
      <c r="K35" s="1665"/>
      <c r="L35" s="1665"/>
      <c r="M35" s="1603">
        <v>0</v>
      </c>
      <c r="N35" s="1665"/>
      <c r="O35" s="1139"/>
      <c r="P35" s="1139"/>
      <c r="Q35" s="1139"/>
    </row>
    <row r="36" spans="1:33" s="259" customFormat="1" ht="15">
      <c r="A36" s="258">
        <v>22</v>
      </c>
      <c r="B36" s="1134"/>
      <c r="C36" s="1665"/>
      <c r="D36" s="1665"/>
      <c r="E36" s="1665">
        <v>0</v>
      </c>
      <c r="F36" s="1665"/>
      <c r="G36" s="1665"/>
      <c r="H36" s="1665"/>
      <c r="I36" s="1665"/>
      <c r="J36" s="1662"/>
      <c r="K36" s="1665"/>
      <c r="L36" s="1665"/>
      <c r="M36" s="1603">
        <v>0</v>
      </c>
      <c r="N36" s="1665"/>
      <c r="O36" s="1139"/>
      <c r="P36" s="1139"/>
      <c r="Q36" s="1139"/>
    </row>
    <row r="37" spans="1:33" s="259" customFormat="1" ht="15">
      <c r="A37" s="258">
        <v>23</v>
      </c>
      <c r="B37" s="1134"/>
      <c r="C37" s="1665"/>
      <c r="D37" s="1665"/>
      <c r="E37" s="1665">
        <v>0</v>
      </c>
      <c r="F37" s="1665"/>
      <c r="G37" s="1665"/>
      <c r="H37" s="1665"/>
      <c r="I37" s="1665"/>
      <c r="J37" s="1662"/>
      <c r="K37" s="1665"/>
      <c r="L37" s="1665"/>
      <c r="M37" s="1603">
        <v>0</v>
      </c>
      <c r="N37" s="1665"/>
      <c r="O37" s="1139"/>
      <c r="P37" s="1139"/>
      <c r="Q37" s="1139"/>
    </row>
    <row r="38" spans="1:33" s="259" customFormat="1" ht="15">
      <c r="A38" s="258">
        <v>24</v>
      </c>
      <c r="B38" s="1134"/>
      <c r="C38" s="1665"/>
      <c r="D38" s="1665"/>
      <c r="E38" s="1665">
        <v>0</v>
      </c>
      <c r="F38" s="1665"/>
      <c r="G38" s="1665"/>
      <c r="H38" s="1665"/>
      <c r="I38" s="1665"/>
      <c r="J38" s="1662"/>
      <c r="K38" s="1665"/>
      <c r="L38" s="1665"/>
      <c r="M38" s="1603">
        <v>0</v>
      </c>
      <c r="N38" s="1665"/>
      <c r="O38" s="1139"/>
      <c r="P38" s="1139"/>
      <c r="Q38" s="1139"/>
    </row>
    <row r="39" spans="1:33" s="259" customFormat="1" ht="15">
      <c r="A39" s="258" t="s">
        <v>19</v>
      </c>
      <c r="B39" s="1209"/>
      <c r="C39" s="1666"/>
      <c r="D39" s="1666"/>
      <c r="E39" s="1667">
        <f>SUM(E15:E38)</f>
        <v>0</v>
      </c>
      <c r="F39" s="1666"/>
      <c r="G39" s="1666"/>
      <c r="H39" s="1666"/>
      <c r="I39" s="1667"/>
      <c r="J39" s="1666"/>
      <c r="K39" s="1666"/>
      <c r="L39" s="1666"/>
      <c r="M39" s="1667">
        <f>SUM(M15:M38)</f>
        <v>0</v>
      </c>
      <c r="N39" s="1666"/>
      <c r="O39" s="1209"/>
      <c r="P39" s="1209"/>
      <c r="Q39" s="1210"/>
    </row>
    <row r="40" spans="1:33" s="248" customFormat="1" ht="12.75" customHeight="1">
      <c r="A40" s="248" t="s">
        <v>20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 s="248" customFormat="1" ht="12.75" customHeight="1">
      <c r="A41" s="248" t="s">
        <v>21</v>
      </c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248" t="s">
        <v>651</v>
      </c>
      <c r="K42" s="248"/>
      <c r="L42" s="248"/>
      <c r="M42" s="248"/>
      <c r="N42" s="248"/>
      <c r="O42" s="248"/>
      <c r="P42" s="248"/>
      <c r="Q42" s="248"/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>
      <c r="A43" s="248" t="s">
        <v>23</v>
      </c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  <row r="44" spans="1:33">
      <c r="R44" s="1010"/>
      <c r="S44" s="1010"/>
      <c r="T44" s="1010"/>
      <c r="U44" s="1010"/>
      <c r="V44" s="1010"/>
      <c r="W44" s="1010"/>
      <c r="X44" s="1010"/>
      <c r="Y44" s="1010"/>
      <c r="Z44" s="1010"/>
      <c r="AA44" s="1010"/>
      <c r="AB44" s="1010"/>
      <c r="AC44" s="1010"/>
      <c r="AD44" s="1010"/>
      <c r="AE44" s="1010"/>
      <c r="AF44" s="1010"/>
      <c r="AG44" s="1010"/>
    </row>
  </sheetData>
  <mergeCells count="18">
    <mergeCell ref="M1:Q1"/>
    <mergeCell ref="B1:F1"/>
    <mergeCell ref="B2:F2"/>
    <mergeCell ref="A6:Q6"/>
    <mergeCell ref="B4:C4"/>
    <mergeCell ref="B5:C5"/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92D050"/>
  </sheetPr>
  <dimension ref="A1:AG44"/>
  <sheetViews>
    <sheetView zoomScale="85" zoomScaleNormal="85" workbookViewId="0">
      <selection activeCell="O28" sqref="O28"/>
    </sheetView>
  </sheetViews>
  <sheetFormatPr defaultRowHeight="12.75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>
      <c r="B1" s="2473" t="s">
        <v>484</v>
      </c>
      <c r="C1" s="2142"/>
      <c r="D1" s="2142"/>
      <c r="E1" s="2142"/>
      <c r="F1" s="2142"/>
      <c r="I1" s="801" t="s">
        <v>176</v>
      </c>
      <c r="K1" s="860" t="s">
        <v>63</v>
      </c>
      <c r="L1" s="860"/>
      <c r="M1" s="860"/>
      <c r="N1" s="860"/>
      <c r="O1" s="860"/>
      <c r="P1" s="860"/>
      <c r="Q1" s="860"/>
      <c r="R1" s="860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261" customFormat="1" ht="10.5" customHeight="1">
      <c r="B2" s="2474" t="s">
        <v>1</v>
      </c>
      <c r="C2" s="2128"/>
      <c r="D2" s="2128"/>
      <c r="E2" s="2128"/>
      <c r="F2" s="2128"/>
      <c r="N2" s="858" t="s">
        <v>2</v>
      </c>
      <c r="O2" s="262"/>
      <c r="P2" s="262"/>
      <c r="Q2" s="262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261" customFormat="1" ht="13.5" customHeight="1">
      <c r="N3" s="261" t="s">
        <v>3</v>
      </c>
      <c r="R3" s="1007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261" customFormat="1" ht="15" customHeight="1">
      <c r="B4" s="2478" t="s">
        <v>4</v>
      </c>
      <c r="C4" s="2142"/>
      <c r="D4" s="263"/>
      <c r="E4" s="1007"/>
      <c r="F4" s="1007"/>
      <c r="G4" s="1007"/>
      <c r="H4" s="1007"/>
      <c r="I4" s="859" t="s">
        <v>5</v>
      </c>
      <c r="J4" s="262"/>
      <c r="K4" s="262"/>
      <c r="L4" s="262"/>
      <c r="O4" s="857" t="s">
        <v>64</v>
      </c>
      <c r="P4" s="857"/>
      <c r="Q4" s="85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261" customFormat="1" ht="9.75" customHeight="1">
      <c r="B5" s="2477"/>
      <c r="C5" s="2140"/>
      <c r="D5" s="262"/>
      <c r="E5" s="26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261" customFormat="1" ht="12" customHeight="1">
      <c r="A6" s="247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261" customFormat="1" ht="15.75">
      <c r="A7" s="247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261" customFormat="1" ht="9" customHeight="1">
      <c r="A8" s="1297" t="s">
        <v>403</v>
      </c>
      <c r="B8" s="1297" t="s">
        <v>404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261" customFormat="1">
      <c r="A9" s="2480" t="s">
        <v>9</v>
      </c>
      <c r="B9" s="2481" t="s">
        <v>10</v>
      </c>
      <c r="C9" s="2465"/>
      <c r="D9" s="2465"/>
      <c r="E9" s="2465"/>
      <c r="F9" s="2465"/>
      <c r="G9" s="2465"/>
      <c r="H9" s="2465"/>
      <c r="I9" s="2466"/>
      <c r="J9" s="2481" t="s">
        <v>11</v>
      </c>
      <c r="K9" s="2465"/>
      <c r="L9" s="2465"/>
      <c r="M9" s="2465"/>
      <c r="N9" s="2465"/>
      <c r="O9" s="2465"/>
      <c r="P9" s="2465"/>
      <c r="Q9" s="2466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261" customFormat="1">
      <c r="A10" s="2462"/>
      <c r="B10" s="2479" t="s">
        <v>65</v>
      </c>
      <c r="C10" s="2135"/>
      <c r="D10" s="2135"/>
      <c r="E10" s="2136"/>
      <c r="F10" s="2479" t="s">
        <v>66</v>
      </c>
      <c r="G10" s="2135"/>
      <c r="H10" s="2135"/>
      <c r="I10" s="2136"/>
      <c r="J10" s="2479" t="s">
        <v>65</v>
      </c>
      <c r="K10" s="2135"/>
      <c r="L10" s="2135"/>
      <c r="M10" s="2136"/>
      <c r="N10" s="2479" t="s">
        <v>66</v>
      </c>
      <c r="O10" s="2135"/>
      <c r="P10" s="2135"/>
      <c r="Q10" s="2136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261" customFormat="1">
      <c r="A11" s="2462"/>
      <c r="B11" s="2479" t="s">
        <v>14</v>
      </c>
      <c r="C11" s="2135"/>
      <c r="E11" s="265">
        <v>1800</v>
      </c>
      <c r="F11" s="2479" t="s">
        <v>14</v>
      </c>
      <c r="G11" s="2135"/>
      <c r="H11" s="264"/>
      <c r="I11" s="265">
        <v>1800</v>
      </c>
      <c r="J11" s="2479" t="s">
        <v>14</v>
      </c>
      <c r="K11" s="2135"/>
      <c r="L11" s="264"/>
      <c r="M11" s="265">
        <f>E11</f>
        <v>1800</v>
      </c>
      <c r="N11" s="2479" t="s">
        <v>14</v>
      </c>
      <c r="O11" s="2135"/>
      <c r="P11" s="264"/>
      <c r="Q11" s="265">
        <f>I11</f>
        <v>1800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267" customFormat="1" ht="35.25" customHeight="1">
      <c r="A12" s="2463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>
      <c r="A14" s="270">
        <v>0</v>
      </c>
      <c r="B14" s="1136"/>
      <c r="C14" s="1658"/>
      <c r="D14" s="1658"/>
      <c r="E14" s="1658"/>
      <c r="F14" s="1647"/>
      <c r="G14" s="1658"/>
      <c r="H14" s="1658"/>
      <c r="I14" s="1658"/>
      <c r="J14" s="1647"/>
      <c r="K14" s="1658"/>
      <c r="L14" s="1658"/>
      <c r="M14" s="1658"/>
      <c r="N14" s="1647"/>
      <c r="O14" s="1658"/>
      <c r="P14" s="1658"/>
      <c r="Q14" s="1658"/>
    </row>
    <row r="15" spans="1:33" s="1478" customFormat="1" ht="15">
      <c r="A15" s="1476">
        <v>1</v>
      </c>
      <c r="B15" s="1136"/>
      <c r="C15" s="1658"/>
      <c r="D15" s="1658"/>
      <c r="E15" s="1658">
        <v>103.14</v>
      </c>
      <c r="F15" s="1647"/>
      <c r="G15" s="1658"/>
      <c r="H15" s="1658"/>
      <c r="I15" s="1603">
        <v>249.3</v>
      </c>
      <c r="J15" s="1647"/>
      <c r="K15" s="1658"/>
      <c r="L15" s="1658"/>
      <c r="M15" s="1603">
        <v>34.740000000000009</v>
      </c>
      <c r="N15" s="1647"/>
      <c r="O15" s="1658"/>
      <c r="P15" s="1658"/>
      <c r="Q15" s="1603">
        <v>92.34</v>
      </c>
    </row>
    <row r="16" spans="1:33" s="267" customFormat="1" ht="15">
      <c r="A16" s="270">
        <v>2</v>
      </c>
      <c r="B16" s="1136"/>
      <c r="C16" s="1658"/>
      <c r="D16" s="1658"/>
      <c r="E16" s="1658">
        <v>95.04</v>
      </c>
      <c r="F16" s="1647"/>
      <c r="G16" s="1658"/>
      <c r="H16" s="1658"/>
      <c r="I16" s="1603">
        <v>226.79999999999998</v>
      </c>
      <c r="J16" s="1647"/>
      <c r="K16" s="1658"/>
      <c r="L16" s="1658"/>
      <c r="M16" s="1603">
        <v>32.040000000000006</v>
      </c>
      <c r="N16" s="1647"/>
      <c r="O16" s="1658"/>
      <c r="P16" s="1658"/>
      <c r="Q16" s="1603">
        <v>90.9</v>
      </c>
    </row>
    <row r="17" spans="1:19" s="267" customFormat="1" ht="15">
      <c r="A17" s="270">
        <v>3</v>
      </c>
      <c r="B17" s="1136"/>
      <c r="C17" s="1658"/>
      <c r="D17" s="1658"/>
      <c r="E17" s="1658">
        <v>76.679999999999993</v>
      </c>
      <c r="F17" s="1647"/>
      <c r="G17" s="1658"/>
      <c r="H17" s="1658"/>
      <c r="I17" s="1603">
        <v>204.12</v>
      </c>
      <c r="J17" s="1647"/>
      <c r="K17" s="1658"/>
      <c r="L17" s="1658"/>
      <c r="M17" s="1603">
        <v>25.740000000000002</v>
      </c>
      <c r="N17" s="1647"/>
      <c r="O17" s="1658"/>
      <c r="P17" s="1658"/>
      <c r="Q17" s="1603">
        <v>91.44</v>
      </c>
    </row>
    <row r="18" spans="1:19" s="267" customFormat="1" ht="15">
      <c r="A18" s="270">
        <v>4</v>
      </c>
      <c r="B18" s="1136"/>
      <c r="C18" s="1658"/>
      <c r="D18" s="1658"/>
      <c r="E18" s="1658">
        <v>91.62</v>
      </c>
      <c r="F18" s="1647"/>
      <c r="G18" s="1658"/>
      <c r="H18" s="1658"/>
      <c r="I18" s="1603">
        <v>195.66</v>
      </c>
      <c r="J18" s="1647"/>
      <c r="K18" s="1658"/>
      <c r="L18" s="1658"/>
      <c r="M18" s="1603">
        <v>25.560000000000002</v>
      </c>
      <c r="N18" s="1647"/>
      <c r="O18" s="1658"/>
      <c r="P18" s="1658"/>
      <c r="Q18" s="1603">
        <v>85.679999999999993</v>
      </c>
    </row>
    <row r="19" spans="1:19" s="267" customFormat="1" ht="15">
      <c r="A19" s="270">
        <v>5</v>
      </c>
      <c r="B19" s="1136"/>
      <c r="C19" s="1658"/>
      <c r="D19" s="1658"/>
      <c r="E19" s="1658">
        <v>103.5</v>
      </c>
      <c r="F19" s="1647"/>
      <c r="G19" s="1658"/>
      <c r="H19" s="1658"/>
      <c r="I19" s="1603">
        <v>204.3</v>
      </c>
      <c r="J19" s="1647"/>
      <c r="K19" s="1658"/>
      <c r="L19" s="1658"/>
      <c r="M19" s="1603">
        <v>26.46</v>
      </c>
      <c r="N19" s="1647"/>
      <c r="O19" s="1658"/>
      <c r="P19" s="1658"/>
      <c r="Q19" s="1603">
        <v>88.740000000000009</v>
      </c>
    </row>
    <row r="20" spans="1:19" s="267" customFormat="1" ht="15">
      <c r="A20" s="270">
        <v>6</v>
      </c>
      <c r="B20" s="1136"/>
      <c r="C20" s="1658"/>
      <c r="D20" s="1658"/>
      <c r="E20" s="1658">
        <v>98.640000000000015</v>
      </c>
      <c r="F20" s="1647"/>
      <c r="G20" s="1658"/>
      <c r="H20" s="1658"/>
      <c r="I20" s="1603">
        <v>221.04000000000002</v>
      </c>
      <c r="J20" s="1647"/>
      <c r="K20" s="1658"/>
      <c r="L20" s="1658"/>
      <c r="M20" s="1603">
        <v>26.46</v>
      </c>
      <c r="N20" s="1647"/>
      <c r="O20" s="1658"/>
      <c r="P20" s="1658"/>
      <c r="Q20" s="1603">
        <v>94.32</v>
      </c>
    </row>
    <row r="21" spans="1:19" s="267" customFormat="1" ht="15">
      <c r="A21" s="270">
        <v>7</v>
      </c>
      <c r="B21" s="1136"/>
      <c r="C21" s="1658"/>
      <c r="D21" s="1658"/>
      <c r="E21" s="1658">
        <v>115.56</v>
      </c>
      <c r="F21" s="1647"/>
      <c r="G21" s="1658"/>
      <c r="H21" s="1658"/>
      <c r="I21" s="1603">
        <v>250.02000000000004</v>
      </c>
      <c r="J21" s="1647"/>
      <c r="K21" s="1658"/>
      <c r="L21" s="1658"/>
      <c r="M21" s="1603">
        <v>28.979999999999997</v>
      </c>
      <c r="N21" s="1647"/>
      <c r="O21" s="1658"/>
      <c r="P21" s="1658"/>
      <c r="Q21" s="1603">
        <v>88.920000000000016</v>
      </c>
    </row>
    <row r="22" spans="1:19" s="267" customFormat="1" ht="15">
      <c r="A22" s="270">
        <v>8</v>
      </c>
      <c r="B22" s="1136"/>
      <c r="C22" s="1658"/>
      <c r="D22" s="1658"/>
      <c r="E22" s="1658">
        <v>131.58000000000001</v>
      </c>
      <c r="F22" s="1647"/>
      <c r="G22" s="1658"/>
      <c r="H22" s="1658"/>
      <c r="I22" s="1603">
        <v>288</v>
      </c>
      <c r="J22" s="1647"/>
      <c r="K22" s="1658"/>
      <c r="L22" s="1658"/>
      <c r="M22" s="1603">
        <v>30.42</v>
      </c>
      <c r="N22" s="1647"/>
      <c r="O22" s="1658"/>
      <c r="P22" s="1658"/>
      <c r="Q22" s="1603">
        <v>90.18</v>
      </c>
    </row>
    <row r="23" spans="1:19" s="267" customFormat="1" ht="15">
      <c r="A23" s="270">
        <v>9</v>
      </c>
      <c r="B23" s="1136"/>
      <c r="C23" s="1658"/>
      <c r="D23" s="1658"/>
      <c r="E23" s="1658">
        <v>125.46000000000001</v>
      </c>
      <c r="F23" s="1647"/>
      <c r="G23" s="1658"/>
      <c r="H23" s="1658"/>
      <c r="I23" s="1603">
        <v>315.18</v>
      </c>
      <c r="J23" s="1647"/>
      <c r="K23" s="1658"/>
      <c r="L23" s="1658"/>
      <c r="M23" s="1603">
        <v>33.659999999999997</v>
      </c>
      <c r="N23" s="1647"/>
      <c r="O23" s="1658"/>
      <c r="P23" s="1658"/>
      <c r="Q23" s="1603">
        <v>106.19999999999999</v>
      </c>
    </row>
    <row r="24" spans="1:19" s="267" customFormat="1" ht="15">
      <c r="A24" s="270">
        <v>10</v>
      </c>
      <c r="B24" s="1136"/>
      <c r="C24" s="1658"/>
      <c r="D24" s="1658"/>
      <c r="E24" s="1658">
        <v>134.10000000000002</v>
      </c>
      <c r="F24" s="1647"/>
      <c r="G24" s="1658"/>
      <c r="H24" s="1658"/>
      <c r="I24" s="1603">
        <v>326.88</v>
      </c>
      <c r="J24" s="1647"/>
      <c r="K24" s="1658"/>
      <c r="L24" s="1658"/>
      <c r="M24" s="1603">
        <v>38.340000000000003</v>
      </c>
      <c r="N24" s="1647"/>
      <c r="O24" s="1658"/>
      <c r="P24" s="1658"/>
      <c r="Q24" s="1603">
        <v>112.86</v>
      </c>
    </row>
    <row r="25" spans="1:19" s="267" customFormat="1" ht="15">
      <c r="A25" s="270">
        <v>11</v>
      </c>
      <c r="B25" s="1136"/>
      <c r="C25" s="1658"/>
      <c r="D25" s="1658"/>
      <c r="E25" s="1658">
        <v>142.91999999999999</v>
      </c>
      <c r="F25" s="1647"/>
      <c r="G25" s="1658"/>
      <c r="H25" s="1658"/>
      <c r="I25" s="1603">
        <v>329.4</v>
      </c>
      <c r="J25" s="1647"/>
      <c r="K25" s="1658"/>
      <c r="L25" s="1658"/>
      <c r="M25" s="1603">
        <v>44.64</v>
      </c>
      <c r="N25" s="1647"/>
      <c r="O25" s="1658"/>
      <c r="P25" s="1658"/>
      <c r="Q25" s="1603">
        <v>116.82</v>
      </c>
    </row>
    <row r="26" spans="1:19" s="267" customFormat="1" ht="15">
      <c r="A26" s="270">
        <v>12</v>
      </c>
      <c r="B26" s="1136"/>
      <c r="C26" s="1658"/>
      <c r="D26" s="1658"/>
      <c r="E26" s="1658">
        <v>143.63999999999999</v>
      </c>
      <c r="F26" s="1647"/>
      <c r="G26" s="1658"/>
      <c r="H26" s="1658"/>
      <c r="I26" s="1603">
        <v>343.79999999999995</v>
      </c>
      <c r="J26" s="1647"/>
      <c r="K26" s="1658"/>
      <c r="L26" s="1658"/>
      <c r="M26" s="1603">
        <v>44.28</v>
      </c>
      <c r="N26" s="1647"/>
      <c r="O26" s="1658"/>
      <c r="P26" s="1658"/>
      <c r="Q26" s="1603">
        <v>122.04</v>
      </c>
    </row>
    <row r="27" spans="1:19" s="267" customFormat="1" ht="15">
      <c r="A27" s="270">
        <v>13</v>
      </c>
      <c r="B27" s="1136"/>
      <c r="C27" s="1658"/>
      <c r="D27" s="1658"/>
      <c r="E27" s="1658">
        <v>145.26</v>
      </c>
      <c r="F27" s="1647"/>
      <c r="G27" s="1658"/>
      <c r="H27" s="1658"/>
      <c r="I27" s="1603">
        <v>340.38</v>
      </c>
      <c r="J27" s="1647"/>
      <c r="K27" s="1658"/>
      <c r="L27" s="1658"/>
      <c r="M27" s="1603">
        <v>47.7</v>
      </c>
      <c r="N27" s="1647"/>
      <c r="O27" s="1658"/>
      <c r="P27" s="1658"/>
      <c r="Q27" s="1603">
        <v>120.78</v>
      </c>
    </row>
    <row r="28" spans="1:19" s="267" customFormat="1" ht="15">
      <c r="A28" s="270">
        <v>14</v>
      </c>
      <c r="B28" s="1136"/>
      <c r="C28" s="1658"/>
      <c r="D28" s="1658"/>
      <c r="E28" s="1658">
        <v>141.66</v>
      </c>
      <c r="F28" s="1647"/>
      <c r="G28" s="1658"/>
      <c r="H28" s="1658"/>
      <c r="I28" s="1603">
        <v>339.65999999999997</v>
      </c>
      <c r="J28" s="1647"/>
      <c r="K28" s="1658"/>
      <c r="L28" s="1658"/>
      <c r="M28" s="1603">
        <v>42.66</v>
      </c>
      <c r="N28" s="1647"/>
      <c r="O28" s="1658"/>
      <c r="P28" s="1658"/>
      <c r="Q28" s="1603">
        <v>113.03999999999999</v>
      </c>
    </row>
    <row r="29" spans="1:19" s="267" customFormat="1" ht="15">
      <c r="A29" s="270">
        <v>15</v>
      </c>
      <c r="B29" s="1136"/>
      <c r="C29" s="1658"/>
      <c r="D29" s="1658"/>
      <c r="E29" s="1658">
        <v>143.28000000000003</v>
      </c>
      <c r="F29" s="1647"/>
      <c r="G29" s="1658"/>
      <c r="H29" s="1658"/>
      <c r="I29" s="1603">
        <v>338.76</v>
      </c>
      <c r="J29" s="1647"/>
      <c r="K29" s="1658"/>
      <c r="L29" s="1658"/>
      <c r="M29" s="1603">
        <v>47.34</v>
      </c>
      <c r="N29" s="1647"/>
      <c r="O29" s="1658"/>
      <c r="P29" s="1658"/>
      <c r="Q29" s="1603">
        <v>122.22</v>
      </c>
    </row>
    <row r="30" spans="1:19" s="267" customFormat="1" ht="15">
      <c r="A30" s="270">
        <v>16</v>
      </c>
      <c r="B30" s="1136"/>
      <c r="C30" s="1658"/>
      <c r="D30" s="1658"/>
      <c r="E30" s="1658">
        <v>122.76000000000002</v>
      </c>
      <c r="F30" s="1647"/>
      <c r="G30" s="1658"/>
      <c r="H30" s="1658"/>
      <c r="I30" s="1603">
        <v>323.27999999999997</v>
      </c>
      <c r="J30" s="1647"/>
      <c r="K30" s="1658"/>
      <c r="L30" s="1658"/>
      <c r="M30" s="1603">
        <v>40.32</v>
      </c>
      <c r="N30" s="1647"/>
      <c r="O30" s="1658"/>
      <c r="P30" s="1658"/>
      <c r="Q30" s="1603">
        <v>107.46</v>
      </c>
    </row>
    <row r="31" spans="1:19" s="271" customFormat="1" ht="15">
      <c r="A31" s="270">
        <v>17</v>
      </c>
      <c r="B31" s="1136"/>
      <c r="C31" s="1658"/>
      <c r="D31" s="1658"/>
      <c r="E31" s="1658">
        <v>116.46</v>
      </c>
      <c r="F31" s="1647"/>
      <c r="G31" s="1658"/>
      <c r="H31" s="1658"/>
      <c r="I31" s="1603">
        <v>329.03999999999996</v>
      </c>
      <c r="J31" s="1647"/>
      <c r="K31" s="1658"/>
      <c r="L31" s="1658"/>
      <c r="M31" s="1603">
        <v>35.819999999999993</v>
      </c>
      <c r="N31" s="1647"/>
      <c r="O31" s="1658"/>
      <c r="P31" s="1658"/>
      <c r="Q31" s="1603">
        <v>104.03999999999999</v>
      </c>
      <c r="S31" s="267"/>
    </row>
    <row r="32" spans="1:19" s="271" customFormat="1" ht="15">
      <c r="A32" s="270">
        <v>18</v>
      </c>
      <c r="B32" s="1136"/>
      <c r="C32" s="1658"/>
      <c r="D32" s="1658"/>
      <c r="E32" s="1658">
        <v>121.32</v>
      </c>
      <c r="F32" s="1647"/>
      <c r="G32" s="1658"/>
      <c r="H32" s="1658"/>
      <c r="I32" s="1603">
        <v>352.43999999999994</v>
      </c>
      <c r="J32" s="1647"/>
      <c r="K32" s="1658"/>
      <c r="L32" s="1658"/>
      <c r="M32" s="1603">
        <v>36.54</v>
      </c>
      <c r="N32" s="1647"/>
      <c r="O32" s="1658"/>
      <c r="P32" s="1658"/>
      <c r="Q32" s="1603">
        <v>102.06</v>
      </c>
      <c r="S32" s="267"/>
    </row>
    <row r="33" spans="1:33" s="271" customFormat="1" ht="15">
      <c r="A33" s="270">
        <v>19</v>
      </c>
      <c r="B33" s="1136"/>
      <c r="C33" s="1658"/>
      <c r="D33" s="1658"/>
      <c r="E33" s="1658">
        <v>128.34</v>
      </c>
      <c r="F33" s="1647"/>
      <c r="G33" s="1658"/>
      <c r="H33" s="1658"/>
      <c r="I33" s="1603">
        <v>363.42</v>
      </c>
      <c r="J33" s="1647"/>
      <c r="K33" s="1658"/>
      <c r="L33" s="1658"/>
      <c r="M33" s="1603">
        <v>41.04</v>
      </c>
      <c r="N33" s="1647"/>
      <c r="O33" s="1658"/>
      <c r="P33" s="1658"/>
      <c r="Q33" s="1603">
        <v>103.86</v>
      </c>
      <c r="S33" s="267"/>
    </row>
    <row r="34" spans="1:33" s="271" customFormat="1" ht="15">
      <c r="A34" s="270">
        <v>20</v>
      </c>
      <c r="B34" s="1136"/>
      <c r="C34" s="1658"/>
      <c r="D34" s="1658"/>
      <c r="E34" s="1658">
        <v>138.05999999999997</v>
      </c>
      <c r="F34" s="1647"/>
      <c r="G34" s="1658"/>
      <c r="H34" s="1658"/>
      <c r="I34" s="1603">
        <v>377.28</v>
      </c>
      <c r="J34" s="1647"/>
      <c r="K34" s="1658"/>
      <c r="L34" s="1658"/>
      <c r="M34" s="1603">
        <v>44.1</v>
      </c>
      <c r="N34" s="1647"/>
      <c r="O34" s="1658"/>
      <c r="P34" s="1658"/>
      <c r="Q34" s="1603">
        <v>105.12</v>
      </c>
      <c r="S34" s="267"/>
    </row>
    <row r="35" spans="1:33" s="271" customFormat="1" ht="15">
      <c r="A35" s="270">
        <v>21</v>
      </c>
      <c r="B35" s="1136"/>
      <c r="C35" s="1658"/>
      <c r="D35" s="1658"/>
      <c r="E35" s="1658">
        <v>143.28</v>
      </c>
      <c r="F35" s="1647"/>
      <c r="G35" s="1658"/>
      <c r="H35" s="1658"/>
      <c r="I35" s="1603">
        <v>397.44000000000005</v>
      </c>
      <c r="J35" s="1647"/>
      <c r="K35" s="1658"/>
      <c r="L35" s="1658"/>
      <c r="M35" s="1603">
        <v>43.740000000000009</v>
      </c>
      <c r="N35" s="1647"/>
      <c r="O35" s="1658"/>
      <c r="P35" s="1658"/>
      <c r="Q35" s="1603">
        <v>111.6</v>
      </c>
      <c r="S35" s="267"/>
    </row>
    <row r="36" spans="1:33" s="271" customFormat="1" ht="15">
      <c r="A36" s="270">
        <v>22</v>
      </c>
      <c r="B36" s="1136"/>
      <c r="C36" s="1658"/>
      <c r="D36" s="1658"/>
      <c r="E36" s="1658">
        <v>134.63999999999999</v>
      </c>
      <c r="F36" s="1647"/>
      <c r="G36" s="1658"/>
      <c r="H36" s="1658"/>
      <c r="I36" s="1603">
        <v>374.94</v>
      </c>
      <c r="J36" s="1647"/>
      <c r="K36" s="1658"/>
      <c r="L36" s="1658"/>
      <c r="M36" s="1603">
        <v>36.539999999999992</v>
      </c>
      <c r="N36" s="1647"/>
      <c r="O36" s="1658"/>
      <c r="P36" s="1658"/>
      <c r="Q36" s="1603">
        <v>104.76</v>
      </c>
      <c r="S36" s="267"/>
    </row>
    <row r="37" spans="1:33" s="271" customFormat="1" ht="15">
      <c r="A37" s="270">
        <v>23</v>
      </c>
      <c r="B37" s="1136"/>
      <c r="C37" s="1658"/>
      <c r="D37" s="1658"/>
      <c r="E37" s="1603">
        <v>122.03999999999999</v>
      </c>
      <c r="F37" s="1647"/>
      <c r="G37" s="1658"/>
      <c r="H37" s="1658"/>
      <c r="I37" s="1603">
        <v>342.36</v>
      </c>
      <c r="J37" s="1647"/>
      <c r="K37" s="1658"/>
      <c r="L37" s="1658"/>
      <c r="M37" s="1603">
        <v>36.18</v>
      </c>
      <c r="N37" s="1647"/>
      <c r="O37" s="1658"/>
      <c r="P37" s="1658"/>
      <c r="Q37" s="1603">
        <v>93.960000000000008</v>
      </c>
      <c r="S37" s="267"/>
    </row>
    <row r="38" spans="1:33" s="271" customFormat="1" ht="15">
      <c r="A38" s="270">
        <v>24</v>
      </c>
      <c r="B38" s="1136"/>
      <c r="C38" s="1658"/>
      <c r="D38" s="1658"/>
      <c r="E38" s="1603">
        <v>114.66</v>
      </c>
      <c r="F38" s="1647"/>
      <c r="G38" s="1658"/>
      <c r="H38" s="1658"/>
      <c r="I38" s="1603">
        <v>290.70000000000005</v>
      </c>
      <c r="J38" s="1647"/>
      <c r="K38" s="1658"/>
      <c r="L38" s="1658"/>
      <c r="M38" s="1603">
        <v>34.56</v>
      </c>
      <c r="N38" s="1647"/>
      <c r="O38" s="1658"/>
      <c r="P38" s="1658"/>
      <c r="Q38" s="1603">
        <v>86.76</v>
      </c>
      <c r="S38" s="267"/>
    </row>
    <row r="39" spans="1:33" s="271" customFormat="1" ht="15">
      <c r="A39" s="270" t="s">
        <v>19</v>
      </c>
      <c r="B39" s="1207"/>
      <c r="C39" s="1659"/>
      <c r="D39" s="1659"/>
      <c r="E39" s="1660">
        <f>SUM(E15:E38)</f>
        <v>2933.6400000000003</v>
      </c>
      <c r="F39" s="1659"/>
      <c r="G39" s="1659"/>
      <c r="H39" s="1659"/>
      <c r="I39" s="1660">
        <f>SUM(I15:I38)</f>
        <v>7324.199999999998</v>
      </c>
      <c r="J39" s="1659"/>
      <c r="K39" s="1659"/>
      <c r="L39" s="1659"/>
      <c r="M39" s="1660">
        <f>SUM(M15:M38)</f>
        <v>877.8599999999999</v>
      </c>
      <c r="N39" s="1659"/>
      <c r="O39" s="1659"/>
      <c r="P39" s="1659"/>
      <c r="Q39" s="1660">
        <f>SUM(Q15:Q38)</f>
        <v>2456.1000000000004</v>
      </c>
    </row>
    <row r="40" spans="1:33" s="261" customFormat="1" ht="12.75" customHeight="1">
      <c r="A40" s="261" t="s">
        <v>20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 s="261" customFormat="1" ht="12.75" customHeight="1">
      <c r="A41" s="261" t="s">
        <v>21</v>
      </c>
      <c r="R41" s="1007"/>
      <c r="S41" s="1007"/>
      <c r="T41" s="1007"/>
      <c r="U41" s="1007"/>
      <c r="V41" s="1007"/>
      <c r="W41" s="1007"/>
      <c r="X41" s="1007"/>
      <c r="Y41" s="1007"/>
      <c r="Z41" s="1007"/>
      <c r="AA41" s="1007"/>
      <c r="AB41" s="1007"/>
      <c r="AC41" s="1007"/>
      <c r="AD41" s="1007"/>
      <c r="AE41" s="1007"/>
      <c r="AF41" s="1007"/>
      <c r="AG41" s="1007"/>
    </row>
    <row r="42" spans="1:33">
      <c r="A42" s="261" t="s">
        <v>651</v>
      </c>
      <c r="K42" s="261"/>
      <c r="L42" s="261"/>
      <c r="M42" s="261"/>
      <c r="N42" s="261"/>
      <c r="O42" s="261"/>
      <c r="P42" s="261"/>
      <c r="Q42" s="261"/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A43" s="261" t="s">
        <v>23</v>
      </c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  <row r="44" spans="1:33">
      <c r="R44" s="1008"/>
      <c r="S44" s="1008"/>
      <c r="T44" s="1008"/>
      <c r="U44" s="1008"/>
      <c r="V44" s="1008"/>
      <c r="W44" s="1008"/>
      <c r="X44" s="1008"/>
      <c r="Y44" s="1008"/>
      <c r="Z44" s="1008"/>
      <c r="AA44" s="1008"/>
      <c r="AB44" s="1008"/>
      <c r="AC44" s="1008"/>
      <c r="AD44" s="1008"/>
      <c r="AE44" s="1008"/>
      <c r="AF44" s="1008"/>
      <c r="AG44" s="1008"/>
    </row>
  </sheetData>
  <mergeCells count="17"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  <mergeCell ref="B1:F1"/>
    <mergeCell ref="B2:F2"/>
    <mergeCell ref="A6:Q6"/>
    <mergeCell ref="A7:Q7"/>
    <mergeCell ref="B5:C5"/>
    <mergeCell ref="B4:C4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>
      <c r="B1" s="2483" t="s">
        <v>484</v>
      </c>
      <c r="C1" s="2142"/>
      <c r="D1" s="2142"/>
      <c r="E1" s="2142"/>
      <c r="F1" s="2142"/>
      <c r="G1" s="801" t="s">
        <v>176</v>
      </c>
      <c r="I1" s="2482" t="s">
        <v>369</v>
      </c>
      <c r="J1" s="2482"/>
      <c r="K1" s="2482"/>
      <c r="L1" s="2482"/>
      <c r="M1" s="2482"/>
      <c r="N1" s="2482"/>
      <c r="O1" s="2482"/>
      <c r="P1" s="2482"/>
      <c r="Q1" s="2482"/>
      <c r="R1" s="274"/>
      <c r="S1" s="274"/>
      <c r="T1" s="274"/>
      <c r="U1" s="274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73" customFormat="1" ht="10.5" customHeight="1">
      <c r="B2" s="2484" t="s">
        <v>1</v>
      </c>
      <c r="C2" s="2128"/>
      <c r="D2" s="2128"/>
      <c r="E2" s="2128"/>
      <c r="F2" s="2128"/>
      <c r="N2" s="862" t="s">
        <v>2</v>
      </c>
      <c r="O2" s="275"/>
      <c r="P2" s="275"/>
      <c r="Q2" s="275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73" customFormat="1" ht="13.5" customHeight="1">
      <c r="N3" s="273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73" customFormat="1" ht="15" customHeight="1">
      <c r="B4" s="2488" t="s">
        <v>4</v>
      </c>
      <c r="C4" s="2142"/>
      <c r="D4" s="276"/>
      <c r="E4" s="1005"/>
      <c r="F4" s="1005"/>
      <c r="G4" s="1005"/>
      <c r="H4" s="1005"/>
      <c r="I4" s="863" t="s">
        <v>5</v>
      </c>
      <c r="J4" s="275"/>
      <c r="K4" s="275"/>
      <c r="L4" s="275"/>
      <c r="O4" s="277" t="s">
        <v>67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73" customFormat="1" ht="9.75" customHeight="1">
      <c r="B5" s="2490"/>
      <c r="C5" s="2140"/>
      <c r="D5" s="275"/>
      <c r="E5" s="275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73" customFormat="1" ht="12" customHeight="1">
      <c r="A6" s="248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73" customFormat="1" ht="15.75">
      <c r="A7" s="249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73" customFormat="1" ht="9" customHeight="1">
      <c r="A8" s="1297" t="s">
        <v>405</v>
      </c>
      <c r="B8" s="1297" t="s">
        <v>406</v>
      </c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73" customFormat="1">
      <c r="A9" s="2489" t="s">
        <v>9</v>
      </c>
      <c r="B9" s="2487" t="s">
        <v>10</v>
      </c>
      <c r="C9" s="2465"/>
      <c r="D9" s="2465"/>
      <c r="E9" s="2465"/>
      <c r="F9" s="2465"/>
      <c r="G9" s="2465"/>
      <c r="H9" s="2465"/>
      <c r="I9" s="2466"/>
      <c r="J9" s="2487" t="s">
        <v>11</v>
      </c>
      <c r="K9" s="2465"/>
      <c r="L9" s="2465"/>
      <c r="M9" s="2465"/>
      <c r="N9" s="2465"/>
      <c r="O9" s="2465"/>
      <c r="P9" s="2465"/>
      <c r="Q9" s="2466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73" customFormat="1">
      <c r="A10" s="2462"/>
      <c r="B10" s="2486" t="s">
        <v>68</v>
      </c>
      <c r="C10" s="2135"/>
      <c r="D10" s="2135"/>
      <c r="E10" s="2136"/>
      <c r="F10" s="2486" t="s">
        <v>69</v>
      </c>
      <c r="G10" s="2135"/>
      <c r="H10" s="2135"/>
      <c r="I10" s="2136"/>
      <c r="J10" s="2486" t="s">
        <v>68</v>
      </c>
      <c r="K10" s="2135"/>
      <c r="L10" s="2135"/>
      <c r="M10" s="2136"/>
      <c r="N10" s="2486" t="s">
        <v>69</v>
      </c>
      <c r="O10" s="2135"/>
      <c r="P10" s="2135"/>
      <c r="Q10" s="2136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73" customFormat="1">
      <c r="A11" s="2462"/>
      <c r="B11" s="2486" t="s">
        <v>14</v>
      </c>
      <c r="C11" s="2135"/>
      <c r="E11" s="279">
        <v>2400</v>
      </c>
      <c r="F11" s="2486" t="s">
        <v>14</v>
      </c>
      <c r="G11" s="2135"/>
      <c r="H11" s="278"/>
      <c r="I11" s="279">
        <v>2400</v>
      </c>
      <c r="J11" s="2486" t="s">
        <v>14</v>
      </c>
      <c r="K11" s="2135"/>
      <c r="L11" s="278"/>
      <c r="M11" s="279">
        <f>E11</f>
        <v>2400</v>
      </c>
      <c r="N11" s="2486" t="s">
        <v>14</v>
      </c>
      <c r="O11" s="2135"/>
      <c r="P11" s="278"/>
      <c r="Q11" s="279">
        <f>I11</f>
        <v>2400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81" customFormat="1" ht="35.25" customHeight="1">
      <c r="A12" s="2463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>
      <c r="A14" s="284">
        <v>0</v>
      </c>
      <c r="B14" s="1136"/>
      <c r="C14" s="1668"/>
      <c r="D14" s="1668"/>
      <c r="E14" s="1668"/>
      <c r="F14" s="1647"/>
      <c r="G14" s="1668"/>
      <c r="H14" s="1668"/>
      <c r="I14" s="1668"/>
      <c r="J14" s="1647"/>
      <c r="K14" s="1668"/>
      <c r="L14" s="1668"/>
      <c r="M14" s="1668"/>
      <c r="N14" s="1647"/>
      <c r="O14" s="1668"/>
      <c r="P14" s="1668"/>
      <c r="Q14" s="1668"/>
    </row>
    <row r="15" spans="1:33" s="1475" customFormat="1" ht="15">
      <c r="A15" s="1474">
        <v>1</v>
      </c>
      <c r="B15" s="1136"/>
      <c r="C15" s="1668"/>
      <c r="D15" s="1668"/>
      <c r="E15" s="1668">
        <v>320.39999999999998</v>
      </c>
      <c r="F15" s="1647"/>
      <c r="G15" s="1668"/>
      <c r="H15" s="1668"/>
      <c r="I15" s="1603">
        <v>299.27999999999997</v>
      </c>
      <c r="J15" s="1647"/>
      <c r="K15" s="1668"/>
      <c r="L15" s="1668"/>
      <c r="M15" s="1603">
        <v>117.84</v>
      </c>
      <c r="N15" s="1647"/>
      <c r="O15" s="1668"/>
      <c r="P15" s="1668"/>
      <c r="Q15" s="1603">
        <v>77.039999999999992</v>
      </c>
    </row>
    <row r="16" spans="1:33" s="281" customFormat="1" ht="15">
      <c r="A16" s="284">
        <v>2</v>
      </c>
      <c r="B16" s="1136"/>
      <c r="C16" s="1668"/>
      <c r="D16" s="1668"/>
      <c r="E16" s="1668">
        <v>294.95999999999998</v>
      </c>
      <c r="F16" s="1647"/>
      <c r="G16" s="1668"/>
      <c r="H16" s="1668"/>
      <c r="I16" s="1603">
        <v>263.52</v>
      </c>
      <c r="J16" s="1647"/>
      <c r="K16" s="1668"/>
      <c r="L16" s="1668"/>
      <c r="M16" s="1603">
        <v>111.12</v>
      </c>
      <c r="N16" s="1647"/>
      <c r="O16" s="1668"/>
      <c r="P16" s="1668"/>
      <c r="Q16" s="1603">
        <v>73.199999999999989</v>
      </c>
    </row>
    <row r="17" spans="1:19" s="281" customFormat="1" ht="15">
      <c r="A17" s="284">
        <v>3</v>
      </c>
      <c r="B17" s="1136"/>
      <c r="C17" s="1668"/>
      <c r="D17" s="1668"/>
      <c r="E17" s="1668">
        <v>264</v>
      </c>
      <c r="F17" s="1647"/>
      <c r="G17" s="1668"/>
      <c r="H17" s="1668"/>
      <c r="I17" s="1603">
        <v>253.20000000000002</v>
      </c>
      <c r="J17" s="1647"/>
      <c r="K17" s="1668"/>
      <c r="L17" s="1668"/>
      <c r="M17" s="1603">
        <v>106.8</v>
      </c>
      <c r="N17" s="1647"/>
      <c r="O17" s="1668"/>
      <c r="P17" s="1668"/>
      <c r="Q17" s="1603">
        <v>72</v>
      </c>
    </row>
    <row r="18" spans="1:19" s="281" customFormat="1" ht="15">
      <c r="A18" s="284">
        <v>4</v>
      </c>
      <c r="B18" s="1136"/>
      <c r="C18" s="1668"/>
      <c r="D18" s="1668"/>
      <c r="E18" s="1668">
        <v>238.8</v>
      </c>
      <c r="F18" s="1647"/>
      <c r="G18" s="1668"/>
      <c r="H18" s="1668"/>
      <c r="I18" s="1603">
        <v>230.64</v>
      </c>
      <c r="J18" s="1647"/>
      <c r="K18" s="1668"/>
      <c r="L18" s="1668"/>
      <c r="M18" s="1603">
        <v>98.16</v>
      </c>
      <c r="N18" s="1647"/>
      <c r="O18" s="1668"/>
      <c r="P18" s="1668"/>
      <c r="Q18" s="1603">
        <v>67.679999999999993</v>
      </c>
    </row>
    <row r="19" spans="1:19" s="281" customFormat="1" ht="15">
      <c r="A19" s="284">
        <v>5</v>
      </c>
      <c r="B19" s="1136"/>
      <c r="C19" s="1668"/>
      <c r="D19" s="1668"/>
      <c r="E19" s="1668">
        <v>248.4</v>
      </c>
      <c r="F19" s="1647"/>
      <c r="G19" s="1668"/>
      <c r="H19" s="1668"/>
      <c r="I19" s="1603">
        <v>231.83999999999997</v>
      </c>
      <c r="J19" s="1647"/>
      <c r="K19" s="1668"/>
      <c r="L19" s="1668"/>
      <c r="M19" s="1603">
        <v>97.68</v>
      </c>
      <c r="N19" s="1647"/>
      <c r="O19" s="1668"/>
      <c r="P19" s="1668"/>
      <c r="Q19" s="1603">
        <v>70.319999999999993</v>
      </c>
    </row>
    <row r="20" spans="1:19" s="281" customFormat="1" ht="15">
      <c r="A20" s="284">
        <v>6</v>
      </c>
      <c r="B20" s="1136"/>
      <c r="C20" s="1668"/>
      <c r="D20" s="1668"/>
      <c r="E20" s="1668">
        <v>276</v>
      </c>
      <c r="F20" s="1647"/>
      <c r="G20" s="1668"/>
      <c r="H20" s="1668"/>
      <c r="I20" s="1603">
        <v>253.92000000000002</v>
      </c>
      <c r="J20" s="1647"/>
      <c r="K20" s="1668"/>
      <c r="L20" s="1668"/>
      <c r="M20" s="1603">
        <v>105.83999999999999</v>
      </c>
      <c r="N20" s="1647"/>
      <c r="O20" s="1668"/>
      <c r="P20" s="1668"/>
      <c r="Q20" s="1603">
        <v>74.16</v>
      </c>
    </row>
    <row r="21" spans="1:19" s="281" customFormat="1" ht="15">
      <c r="A21" s="284">
        <v>7</v>
      </c>
      <c r="B21" s="1136"/>
      <c r="C21" s="1668"/>
      <c r="D21" s="1668"/>
      <c r="E21" s="1668">
        <v>328.80000000000007</v>
      </c>
      <c r="F21" s="1647"/>
      <c r="G21" s="1668"/>
      <c r="H21" s="1668"/>
      <c r="I21" s="1603">
        <v>341.52</v>
      </c>
      <c r="J21" s="1647"/>
      <c r="K21" s="1668"/>
      <c r="L21" s="1668"/>
      <c r="M21" s="1603">
        <v>105.83999999999999</v>
      </c>
      <c r="N21" s="1647"/>
      <c r="O21" s="1668"/>
      <c r="P21" s="1668"/>
      <c r="Q21" s="1603">
        <v>76.56</v>
      </c>
    </row>
    <row r="22" spans="1:19" s="281" customFormat="1" ht="15">
      <c r="A22" s="284">
        <v>8</v>
      </c>
      <c r="B22" s="1136"/>
      <c r="C22" s="1668"/>
      <c r="D22" s="1668"/>
      <c r="E22" s="1668">
        <v>372</v>
      </c>
      <c r="F22" s="1647"/>
      <c r="G22" s="1668"/>
      <c r="H22" s="1668"/>
      <c r="I22" s="1603">
        <v>392.4</v>
      </c>
      <c r="J22" s="1647"/>
      <c r="K22" s="1668"/>
      <c r="L22" s="1668"/>
      <c r="M22" s="1603">
        <v>111.83999999999999</v>
      </c>
      <c r="N22" s="1647"/>
      <c r="O22" s="1668"/>
      <c r="P22" s="1668"/>
      <c r="Q22" s="1603">
        <v>82.56</v>
      </c>
    </row>
    <row r="23" spans="1:19" s="281" customFormat="1" ht="15">
      <c r="A23" s="284">
        <v>9</v>
      </c>
      <c r="B23" s="1136"/>
      <c r="C23" s="1668"/>
      <c r="D23" s="1668"/>
      <c r="E23" s="1668">
        <v>375.36</v>
      </c>
      <c r="F23" s="1647"/>
      <c r="G23" s="1668"/>
      <c r="H23" s="1668"/>
      <c r="I23" s="1603">
        <v>377.03999999999996</v>
      </c>
      <c r="J23" s="1647"/>
      <c r="K23" s="1668"/>
      <c r="L23" s="1668"/>
      <c r="M23" s="1603">
        <v>102.72</v>
      </c>
      <c r="N23" s="1647"/>
      <c r="O23" s="1668"/>
      <c r="P23" s="1668"/>
      <c r="Q23" s="1603">
        <v>75.84</v>
      </c>
    </row>
    <row r="24" spans="1:19" s="281" customFormat="1" ht="15">
      <c r="A24" s="284">
        <v>10</v>
      </c>
      <c r="B24" s="1136"/>
      <c r="C24" s="1668"/>
      <c r="D24" s="1668"/>
      <c r="E24" s="1668">
        <v>406.32</v>
      </c>
      <c r="F24" s="1647"/>
      <c r="G24" s="1668"/>
      <c r="H24" s="1668"/>
      <c r="I24" s="1603">
        <v>386.40000000000003</v>
      </c>
      <c r="J24" s="1647"/>
      <c r="K24" s="1668"/>
      <c r="L24" s="1668"/>
      <c r="M24" s="1603">
        <v>121.2</v>
      </c>
      <c r="N24" s="1647"/>
      <c r="O24" s="1668"/>
      <c r="P24" s="1668"/>
      <c r="Q24" s="1603">
        <v>83.04</v>
      </c>
    </row>
    <row r="25" spans="1:19" s="281" customFormat="1" ht="15">
      <c r="A25" s="284">
        <v>11</v>
      </c>
      <c r="B25" s="1136"/>
      <c r="C25" s="1668"/>
      <c r="D25" s="1668"/>
      <c r="E25" s="1668">
        <v>406.79999999999995</v>
      </c>
      <c r="F25" s="1647"/>
      <c r="G25" s="1668"/>
      <c r="H25" s="1668"/>
      <c r="I25" s="1603">
        <v>411.84</v>
      </c>
      <c r="J25" s="1647"/>
      <c r="K25" s="1668"/>
      <c r="L25" s="1668"/>
      <c r="M25" s="1603">
        <v>121.68</v>
      </c>
      <c r="N25" s="1647"/>
      <c r="O25" s="1668"/>
      <c r="P25" s="1668"/>
      <c r="Q25" s="1603">
        <v>101.03999999999999</v>
      </c>
    </row>
    <row r="26" spans="1:19" s="281" customFormat="1" ht="15">
      <c r="A26" s="284">
        <v>12</v>
      </c>
      <c r="B26" s="1136"/>
      <c r="C26" s="1668"/>
      <c r="D26" s="1668"/>
      <c r="E26" s="1668">
        <v>414.48</v>
      </c>
      <c r="F26" s="1647"/>
      <c r="G26" s="1668"/>
      <c r="H26" s="1668"/>
      <c r="I26" s="1603">
        <v>421.68</v>
      </c>
      <c r="J26" s="1647"/>
      <c r="K26" s="1668"/>
      <c r="L26" s="1668"/>
      <c r="M26" s="1603">
        <v>126</v>
      </c>
      <c r="N26" s="1647"/>
      <c r="O26" s="1668"/>
      <c r="P26" s="1668"/>
      <c r="Q26" s="1603">
        <v>104.88</v>
      </c>
    </row>
    <row r="27" spans="1:19" s="281" customFormat="1" ht="15">
      <c r="A27" s="284">
        <v>13</v>
      </c>
      <c r="B27" s="1136"/>
      <c r="C27" s="1668"/>
      <c r="D27" s="1668"/>
      <c r="E27" s="1668">
        <v>409.20000000000005</v>
      </c>
      <c r="F27" s="1647"/>
      <c r="G27" s="1668"/>
      <c r="H27" s="1668"/>
      <c r="I27" s="1603">
        <v>419.76</v>
      </c>
      <c r="J27" s="1647"/>
      <c r="K27" s="1668"/>
      <c r="L27" s="1668"/>
      <c r="M27" s="1603">
        <v>123.12</v>
      </c>
      <c r="N27" s="1647"/>
      <c r="O27" s="1668"/>
      <c r="P27" s="1668"/>
      <c r="Q27" s="1603">
        <v>104.16</v>
      </c>
    </row>
    <row r="28" spans="1:19" s="281" customFormat="1" ht="15">
      <c r="A28" s="284">
        <v>14</v>
      </c>
      <c r="B28" s="1136"/>
      <c r="C28" s="1668"/>
      <c r="D28" s="1668"/>
      <c r="E28" s="1668">
        <v>416.88</v>
      </c>
      <c r="F28" s="1647"/>
      <c r="G28" s="1668"/>
      <c r="H28" s="1668"/>
      <c r="I28" s="1603">
        <v>401.03999999999996</v>
      </c>
      <c r="J28" s="1647"/>
      <c r="K28" s="1668"/>
      <c r="L28" s="1668"/>
      <c r="M28" s="1603">
        <v>122.64</v>
      </c>
      <c r="N28" s="1647"/>
      <c r="O28" s="1668"/>
      <c r="P28" s="1668"/>
      <c r="Q28" s="1603">
        <v>93.6</v>
      </c>
    </row>
    <row r="29" spans="1:19" s="281" customFormat="1" ht="15">
      <c r="A29" s="284">
        <v>15</v>
      </c>
      <c r="B29" s="1136"/>
      <c r="C29" s="1668"/>
      <c r="D29" s="1668"/>
      <c r="E29" s="1668">
        <v>411.84000000000003</v>
      </c>
      <c r="F29" s="1647"/>
      <c r="G29" s="1668"/>
      <c r="H29" s="1668"/>
      <c r="I29" s="1603">
        <v>400.55999999999995</v>
      </c>
      <c r="J29" s="1647"/>
      <c r="K29" s="1668"/>
      <c r="L29" s="1668"/>
      <c r="M29" s="1603">
        <v>125.28</v>
      </c>
      <c r="N29" s="1647"/>
      <c r="O29" s="1668"/>
      <c r="P29" s="1668"/>
      <c r="Q29" s="1603">
        <v>89.279999999999987</v>
      </c>
    </row>
    <row r="30" spans="1:19" s="281" customFormat="1" ht="15">
      <c r="A30" s="284">
        <v>16</v>
      </c>
      <c r="B30" s="1136"/>
      <c r="C30" s="1668"/>
      <c r="D30" s="1668"/>
      <c r="E30" s="1668">
        <v>420.96000000000004</v>
      </c>
      <c r="F30" s="1647"/>
      <c r="G30" s="1668"/>
      <c r="H30" s="1668"/>
      <c r="I30" s="1603">
        <v>422.16</v>
      </c>
      <c r="J30" s="1647"/>
      <c r="K30" s="1668"/>
      <c r="L30" s="1668"/>
      <c r="M30" s="1603">
        <v>134.88</v>
      </c>
      <c r="N30" s="1647"/>
      <c r="O30" s="1668"/>
      <c r="P30" s="1668"/>
      <c r="Q30" s="1603">
        <v>103.92000000000002</v>
      </c>
    </row>
    <row r="31" spans="1:19" s="285" customFormat="1" ht="15">
      <c r="A31" s="284">
        <v>17</v>
      </c>
      <c r="B31" s="1136"/>
      <c r="C31" s="1668"/>
      <c r="D31" s="1668"/>
      <c r="E31" s="1668">
        <v>429.84</v>
      </c>
      <c r="F31" s="1647"/>
      <c r="G31" s="1668"/>
      <c r="H31" s="1668"/>
      <c r="I31" s="1603">
        <v>428.4</v>
      </c>
      <c r="J31" s="1647"/>
      <c r="K31" s="1668"/>
      <c r="L31" s="1668"/>
      <c r="M31" s="1603">
        <v>128.4</v>
      </c>
      <c r="N31" s="1647"/>
      <c r="O31" s="1668"/>
      <c r="P31" s="1668"/>
      <c r="Q31" s="1603">
        <v>105.84</v>
      </c>
      <c r="S31" s="281"/>
    </row>
    <row r="32" spans="1:19" s="285" customFormat="1" ht="15">
      <c r="A32" s="284">
        <v>18</v>
      </c>
      <c r="B32" s="1136"/>
      <c r="C32" s="1668"/>
      <c r="D32" s="1668"/>
      <c r="E32" s="1668">
        <v>451.91999999999996</v>
      </c>
      <c r="F32" s="1647"/>
      <c r="G32" s="1668"/>
      <c r="H32" s="1668"/>
      <c r="I32" s="1603">
        <v>454.56</v>
      </c>
      <c r="J32" s="1647"/>
      <c r="K32" s="1668"/>
      <c r="L32" s="1668"/>
      <c r="M32" s="1603">
        <v>121.44</v>
      </c>
      <c r="N32" s="1647"/>
      <c r="O32" s="1668"/>
      <c r="P32" s="1668"/>
      <c r="Q32" s="1603">
        <v>102</v>
      </c>
      <c r="S32" s="281"/>
    </row>
    <row r="33" spans="1:33" s="285" customFormat="1" ht="15">
      <c r="A33" s="284">
        <v>19</v>
      </c>
      <c r="B33" s="1136"/>
      <c r="C33" s="1668"/>
      <c r="D33" s="1668"/>
      <c r="E33" s="1668">
        <v>477.12</v>
      </c>
      <c r="F33" s="1647"/>
      <c r="G33" s="1668"/>
      <c r="H33" s="1668"/>
      <c r="I33" s="1603">
        <v>494.64</v>
      </c>
      <c r="J33" s="1647"/>
      <c r="K33" s="1668"/>
      <c r="L33" s="1668"/>
      <c r="M33" s="1603">
        <v>120.72</v>
      </c>
      <c r="N33" s="1647"/>
      <c r="O33" s="1668"/>
      <c r="P33" s="1668"/>
      <c r="Q33" s="1603">
        <v>97.200000000000017</v>
      </c>
      <c r="S33" s="281"/>
    </row>
    <row r="34" spans="1:33" s="285" customFormat="1" ht="15">
      <c r="A34" s="284">
        <v>20</v>
      </c>
      <c r="B34" s="1136"/>
      <c r="C34" s="1668"/>
      <c r="D34" s="1668"/>
      <c r="E34" s="1668">
        <v>506.15999999999997</v>
      </c>
      <c r="F34" s="1647"/>
      <c r="G34" s="1668"/>
      <c r="H34" s="1668"/>
      <c r="I34" s="1603">
        <v>502.56000000000006</v>
      </c>
      <c r="J34" s="1647"/>
      <c r="K34" s="1668"/>
      <c r="L34" s="1668"/>
      <c r="M34" s="1603">
        <v>127.2</v>
      </c>
      <c r="N34" s="1647"/>
      <c r="O34" s="1668"/>
      <c r="P34" s="1668"/>
      <c r="Q34" s="1603">
        <v>100.80000000000001</v>
      </c>
      <c r="S34" s="281"/>
    </row>
    <row r="35" spans="1:33" s="285" customFormat="1" ht="15">
      <c r="A35" s="284">
        <v>21</v>
      </c>
      <c r="B35" s="1136"/>
      <c r="C35" s="1668"/>
      <c r="D35" s="1668"/>
      <c r="E35" s="1668">
        <v>521.28</v>
      </c>
      <c r="F35" s="1647"/>
      <c r="G35" s="1668"/>
      <c r="H35" s="1668"/>
      <c r="I35" s="1603">
        <v>486</v>
      </c>
      <c r="J35" s="1647"/>
      <c r="K35" s="1668"/>
      <c r="L35" s="1668"/>
      <c r="M35" s="1603">
        <v>128.4</v>
      </c>
      <c r="N35" s="1647"/>
      <c r="O35" s="1668"/>
      <c r="P35" s="1668"/>
      <c r="Q35" s="1603">
        <v>96.240000000000009</v>
      </c>
      <c r="S35" s="281"/>
    </row>
    <row r="36" spans="1:33" s="285" customFormat="1" ht="15">
      <c r="A36" s="284">
        <v>22</v>
      </c>
      <c r="B36" s="1136"/>
      <c r="C36" s="1668"/>
      <c r="D36" s="1668"/>
      <c r="E36" s="1668">
        <v>492.48</v>
      </c>
      <c r="F36" s="1647"/>
      <c r="G36" s="1668"/>
      <c r="H36" s="1668"/>
      <c r="I36" s="1603">
        <v>451.20000000000005</v>
      </c>
      <c r="J36" s="1647"/>
      <c r="K36" s="1668"/>
      <c r="L36" s="1668"/>
      <c r="M36" s="1603">
        <v>122.4</v>
      </c>
      <c r="N36" s="1647"/>
      <c r="O36" s="1668"/>
      <c r="P36" s="1668"/>
      <c r="Q36" s="1603">
        <v>80.64</v>
      </c>
      <c r="S36" s="281"/>
    </row>
    <row r="37" spans="1:33" s="285" customFormat="1" ht="15">
      <c r="A37" s="284">
        <v>23</v>
      </c>
      <c r="B37" s="1136"/>
      <c r="C37" s="1668"/>
      <c r="D37" s="1668"/>
      <c r="E37" s="1603">
        <v>441.6</v>
      </c>
      <c r="F37" s="1647"/>
      <c r="G37" s="1668"/>
      <c r="H37" s="1668"/>
      <c r="I37" s="1603">
        <v>397.44</v>
      </c>
      <c r="J37" s="1647"/>
      <c r="K37" s="1668"/>
      <c r="L37" s="1668"/>
      <c r="M37" s="1603">
        <v>112.07999999999998</v>
      </c>
      <c r="N37" s="1647"/>
      <c r="O37" s="1668"/>
      <c r="P37" s="1668"/>
      <c r="Q37" s="1603">
        <v>66.240000000000009</v>
      </c>
      <c r="S37" s="281"/>
    </row>
    <row r="38" spans="1:33" s="285" customFormat="1" ht="15">
      <c r="A38" s="284">
        <v>24</v>
      </c>
      <c r="B38" s="1136"/>
      <c r="C38" s="1668"/>
      <c r="D38" s="1668"/>
      <c r="E38" s="1603">
        <v>372.24</v>
      </c>
      <c r="F38" s="1647"/>
      <c r="G38" s="1668"/>
      <c r="H38" s="1668"/>
      <c r="I38" s="1603">
        <v>342.48</v>
      </c>
      <c r="J38" s="1647"/>
      <c r="K38" s="1668"/>
      <c r="L38" s="1668"/>
      <c r="M38" s="1603">
        <v>102.48</v>
      </c>
      <c r="N38" s="1647"/>
      <c r="O38" s="1668"/>
      <c r="P38" s="1668"/>
      <c r="Q38" s="1603">
        <v>60</v>
      </c>
      <c r="S38" s="281"/>
    </row>
    <row r="39" spans="1:33" s="285" customFormat="1" ht="15">
      <c r="A39" s="284" t="s">
        <v>19</v>
      </c>
      <c r="B39" s="1206"/>
      <c r="C39" s="1669"/>
      <c r="D39" s="1669"/>
      <c r="E39" s="1670">
        <f>SUM(E15:E38)</f>
        <v>9297.84</v>
      </c>
      <c r="F39" s="1669"/>
      <c r="G39" s="1669"/>
      <c r="H39" s="1669"/>
      <c r="I39" s="1670">
        <f>SUM(I15:I38)</f>
        <v>9064.08</v>
      </c>
      <c r="J39" s="1669"/>
      <c r="K39" s="1669"/>
      <c r="L39" s="1669"/>
      <c r="M39" s="1670">
        <f>SUM(M15:M38)</f>
        <v>2795.76</v>
      </c>
      <c r="N39" s="1669"/>
      <c r="O39" s="1669"/>
      <c r="P39" s="1669"/>
      <c r="Q39" s="1670">
        <f>SUM(Q15:Q38)</f>
        <v>2058.2399999999998</v>
      </c>
    </row>
    <row r="40" spans="1:33" s="273" customFormat="1" ht="12.75" customHeight="1">
      <c r="A40" s="273" t="s">
        <v>20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 s="273" customFormat="1" ht="12.75" customHeight="1">
      <c r="A41" s="273" t="s">
        <v>21</v>
      </c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>
      <c r="A42" s="273" t="s">
        <v>651</v>
      </c>
      <c r="K42" s="273"/>
      <c r="L42" s="273"/>
      <c r="M42" s="273"/>
      <c r="N42" s="273"/>
      <c r="O42" s="273"/>
      <c r="P42" s="273"/>
      <c r="Q42" s="273"/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>
      <c r="A43" s="273" t="s">
        <v>23</v>
      </c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  <row r="44" spans="1:33"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6"/>
      <c r="AF44" s="1006"/>
      <c r="AG44" s="1006"/>
    </row>
  </sheetData>
  <mergeCells count="18"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2D050"/>
  </sheetPr>
  <dimension ref="A1:AG44"/>
  <sheetViews>
    <sheetView zoomScale="85" zoomScaleNormal="85" workbookViewId="0">
      <selection activeCell="E18" sqref="E18"/>
    </sheetView>
  </sheetViews>
  <sheetFormatPr defaultRowHeight="12.75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>
      <c r="B1" s="2508" t="s">
        <v>484</v>
      </c>
      <c r="C1" s="2142"/>
      <c r="D1" s="2142"/>
      <c r="E1" s="2142"/>
      <c r="F1" s="2142"/>
      <c r="J1" s="801" t="s">
        <v>176</v>
      </c>
      <c r="N1" s="2502" t="s">
        <v>77</v>
      </c>
      <c r="O1" s="2502"/>
      <c r="P1" s="2502"/>
      <c r="Q1" s="2502"/>
      <c r="R1" s="1003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287" customFormat="1" ht="10.5" customHeight="1">
      <c r="B2" s="2503" t="s">
        <v>1</v>
      </c>
      <c r="C2" s="2128"/>
      <c r="D2" s="2128"/>
      <c r="E2" s="2128"/>
      <c r="F2" s="2128"/>
      <c r="N2" s="2503" t="s">
        <v>2</v>
      </c>
      <c r="O2" s="2504"/>
      <c r="P2" s="2504"/>
      <c r="Q2" s="2504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287" customFormat="1" ht="13.5" customHeight="1">
      <c r="N3" s="287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287" customFormat="1" ht="15" customHeight="1">
      <c r="B4" s="2507" t="s">
        <v>4</v>
      </c>
      <c r="C4" s="2142"/>
      <c r="D4" s="289"/>
      <c r="E4" s="1003"/>
      <c r="F4" s="1003"/>
      <c r="G4" s="1003"/>
      <c r="H4" s="1003"/>
      <c r="I4" s="894" t="s">
        <v>5</v>
      </c>
      <c r="J4" s="288"/>
      <c r="K4" s="288"/>
      <c r="L4" s="288"/>
      <c r="O4" s="1237" t="s">
        <v>71</v>
      </c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287" customFormat="1" ht="9.75" customHeight="1">
      <c r="B5" s="2498" t="s">
        <v>7</v>
      </c>
      <c r="C5" s="2140"/>
      <c r="D5" s="288"/>
      <c r="E5" s="288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287" customFormat="1" ht="12" customHeight="1">
      <c r="A6" s="250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287" customFormat="1" ht="15.75">
      <c r="A7" s="250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287" customFormat="1" ht="9" customHeight="1">
      <c r="A8" s="1297" t="s">
        <v>407</v>
      </c>
      <c r="B8" s="1297" t="s">
        <v>408</v>
      </c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287" customFormat="1">
      <c r="A9" s="2492" t="s">
        <v>9</v>
      </c>
      <c r="B9" s="2499" t="s">
        <v>10</v>
      </c>
      <c r="C9" s="2500"/>
      <c r="D9" s="2500"/>
      <c r="E9" s="2500"/>
      <c r="F9" s="2500"/>
      <c r="G9" s="2500"/>
      <c r="H9" s="2500"/>
      <c r="I9" s="2501"/>
      <c r="J9" s="2499" t="s">
        <v>11</v>
      </c>
      <c r="K9" s="2500"/>
      <c r="L9" s="2500"/>
      <c r="M9" s="2500"/>
      <c r="N9" s="2500"/>
      <c r="O9" s="2500"/>
      <c r="P9" s="2500"/>
      <c r="Q9" s="2501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287" customFormat="1">
      <c r="A10" s="2493"/>
      <c r="B10" s="2495" t="s">
        <v>72</v>
      </c>
      <c r="C10" s="2496"/>
      <c r="D10" s="2496"/>
      <c r="E10" s="2497"/>
      <c r="F10" s="2495" t="s">
        <v>73</v>
      </c>
      <c r="G10" s="2135"/>
      <c r="H10" s="2135"/>
      <c r="I10" s="2136"/>
      <c r="J10" s="2495" t="s">
        <v>72</v>
      </c>
      <c r="K10" s="2496"/>
      <c r="L10" s="2496"/>
      <c r="M10" s="2497"/>
      <c r="N10" s="2495" t="s">
        <v>73</v>
      </c>
      <c r="O10" s="2496"/>
      <c r="P10" s="2496"/>
      <c r="Q10" s="2497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287" customFormat="1">
      <c r="A11" s="2493"/>
      <c r="B11" s="2495" t="s">
        <v>14</v>
      </c>
      <c r="C11" s="2496"/>
      <c r="E11" s="291">
        <v>7200</v>
      </c>
      <c r="F11" s="2495" t="s">
        <v>14</v>
      </c>
      <c r="G11" s="2496"/>
      <c r="H11" s="290"/>
      <c r="I11" s="291">
        <v>3600</v>
      </c>
      <c r="J11" s="2495" t="s">
        <v>14</v>
      </c>
      <c r="K11" s="2496"/>
      <c r="L11" s="290"/>
      <c r="M11" s="291">
        <f>E11</f>
        <v>7200</v>
      </c>
      <c r="N11" s="2495" t="s">
        <v>14</v>
      </c>
      <c r="O11" s="2496"/>
      <c r="P11" s="290"/>
      <c r="Q11" s="291">
        <f>I11</f>
        <v>3600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293" customFormat="1" ht="35.25" customHeight="1">
      <c r="A12" s="2494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>
      <c r="A14" s="296">
        <v>0</v>
      </c>
      <c r="B14" s="1136"/>
      <c r="C14" s="1671"/>
      <c r="D14" s="1671"/>
      <c r="E14" s="1671"/>
      <c r="F14" s="1647"/>
      <c r="G14" s="1671"/>
      <c r="H14" s="1671"/>
      <c r="I14" s="1671"/>
      <c r="J14" s="1647"/>
      <c r="K14" s="1671"/>
      <c r="L14" s="1671"/>
      <c r="M14" s="1671"/>
      <c r="N14" s="1647"/>
      <c r="O14" s="1671"/>
      <c r="P14" s="1671"/>
      <c r="Q14" s="1671"/>
    </row>
    <row r="15" spans="1:33" s="1473" customFormat="1" ht="15">
      <c r="A15" s="1472">
        <v>1</v>
      </c>
      <c r="B15" s="1136"/>
      <c r="C15" s="1671"/>
      <c r="D15" s="1671"/>
      <c r="E15" s="1671">
        <v>365</v>
      </c>
      <c r="F15" s="1647"/>
      <c r="G15" s="1671"/>
      <c r="H15" s="1671"/>
      <c r="I15" s="1603">
        <v>908</v>
      </c>
      <c r="J15" s="1647"/>
      <c r="K15" s="1671"/>
      <c r="L15" s="1671"/>
      <c r="M15" s="1603">
        <v>167</v>
      </c>
      <c r="N15" s="1647"/>
      <c r="O15" s="1671"/>
      <c r="P15" s="1671"/>
      <c r="Q15" s="1603">
        <v>369</v>
      </c>
    </row>
    <row r="16" spans="1:33" s="293" customFormat="1" ht="15">
      <c r="A16" s="296">
        <v>2</v>
      </c>
      <c r="B16" s="1136"/>
      <c r="C16" s="1671"/>
      <c r="D16" s="1671"/>
      <c r="E16" s="1671">
        <v>1100</v>
      </c>
      <c r="F16" s="1647"/>
      <c r="G16" s="1671"/>
      <c r="H16" s="1671"/>
      <c r="I16" s="1603">
        <v>282</v>
      </c>
      <c r="J16" s="1647"/>
      <c r="K16" s="1671"/>
      <c r="L16" s="1671"/>
      <c r="M16" s="1603">
        <v>514</v>
      </c>
      <c r="N16" s="1647"/>
      <c r="O16" s="1671"/>
      <c r="P16" s="1671"/>
      <c r="Q16" s="1603">
        <v>75</v>
      </c>
    </row>
    <row r="17" spans="1:17" s="293" customFormat="1" ht="15">
      <c r="A17" s="296">
        <v>3</v>
      </c>
      <c r="B17" s="1136"/>
      <c r="C17" s="1671"/>
      <c r="D17" s="1671"/>
      <c r="E17" s="1671">
        <v>1243</v>
      </c>
      <c r="F17" s="1647"/>
      <c r="G17" s="1671"/>
      <c r="H17" s="1671"/>
      <c r="I17" s="1603">
        <v>259</v>
      </c>
      <c r="J17" s="1647"/>
      <c r="K17" s="1671"/>
      <c r="L17" s="1671"/>
      <c r="M17" s="1603">
        <v>586</v>
      </c>
      <c r="N17" s="1647"/>
      <c r="O17" s="1671"/>
      <c r="P17" s="1671"/>
      <c r="Q17" s="1603">
        <v>74</v>
      </c>
    </row>
    <row r="18" spans="1:17" s="293" customFormat="1" ht="15">
      <c r="A18" s="296">
        <v>4</v>
      </c>
      <c r="B18" s="1136"/>
      <c r="C18" s="1671"/>
      <c r="D18" s="1671"/>
      <c r="E18" s="1671">
        <v>1262</v>
      </c>
      <c r="F18" s="1647"/>
      <c r="G18" s="1671"/>
      <c r="H18" s="1671"/>
      <c r="I18" s="1603">
        <v>235</v>
      </c>
      <c r="J18" s="1647"/>
      <c r="K18" s="1671"/>
      <c r="L18" s="1671"/>
      <c r="M18" s="1603">
        <v>566</v>
      </c>
      <c r="N18" s="1647"/>
      <c r="O18" s="1671"/>
      <c r="P18" s="1671"/>
      <c r="Q18" s="1603">
        <v>64</v>
      </c>
    </row>
    <row r="19" spans="1:17" s="293" customFormat="1" ht="15">
      <c r="A19" s="296">
        <v>5</v>
      </c>
      <c r="B19" s="1136"/>
      <c r="C19" s="1671"/>
      <c r="D19" s="1671"/>
      <c r="E19" s="1671">
        <v>1184</v>
      </c>
      <c r="F19" s="1647"/>
      <c r="G19" s="1671"/>
      <c r="H19" s="1671"/>
      <c r="I19" s="1603">
        <v>242</v>
      </c>
      <c r="J19" s="1647"/>
      <c r="K19" s="1671"/>
      <c r="L19" s="1671"/>
      <c r="M19" s="1603">
        <v>557</v>
      </c>
      <c r="N19" s="1647"/>
      <c r="O19" s="1671"/>
      <c r="P19" s="1671"/>
      <c r="Q19" s="1603">
        <v>73</v>
      </c>
    </row>
    <row r="20" spans="1:17" s="293" customFormat="1" ht="15">
      <c r="A20" s="296">
        <v>6</v>
      </c>
      <c r="B20" s="1136"/>
      <c r="C20" s="1671"/>
      <c r="D20" s="1671"/>
      <c r="E20" s="1671">
        <v>1185</v>
      </c>
      <c r="F20" s="1647"/>
      <c r="G20" s="1671"/>
      <c r="H20" s="1671"/>
      <c r="I20" s="1603">
        <v>246</v>
      </c>
      <c r="J20" s="1647"/>
      <c r="K20" s="1671"/>
      <c r="L20" s="1671"/>
      <c r="M20" s="1603">
        <v>577</v>
      </c>
      <c r="N20" s="1647"/>
      <c r="O20" s="1671"/>
      <c r="P20" s="1671"/>
      <c r="Q20" s="1603">
        <v>80</v>
      </c>
    </row>
    <row r="21" spans="1:17" s="293" customFormat="1" ht="15">
      <c r="A21" s="296">
        <v>7</v>
      </c>
      <c r="B21" s="1136"/>
      <c r="C21" s="1671"/>
      <c r="D21" s="1671"/>
      <c r="E21" s="1671">
        <v>1282</v>
      </c>
      <c r="F21" s="1647"/>
      <c r="G21" s="1671"/>
      <c r="H21" s="1671"/>
      <c r="I21" s="1603">
        <v>259</v>
      </c>
      <c r="J21" s="1647"/>
      <c r="K21" s="1671"/>
      <c r="L21" s="1671"/>
      <c r="M21" s="1603">
        <v>553</v>
      </c>
      <c r="N21" s="1647"/>
      <c r="O21" s="1671"/>
      <c r="P21" s="1671"/>
      <c r="Q21" s="1603">
        <v>67</v>
      </c>
    </row>
    <row r="22" spans="1:17" s="293" customFormat="1" ht="15">
      <c r="A22" s="296">
        <v>8</v>
      </c>
      <c r="B22" s="1136"/>
      <c r="C22" s="1671"/>
      <c r="D22" s="1671"/>
      <c r="E22" s="1671">
        <v>1622</v>
      </c>
      <c r="F22" s="1647"/>
      <c r="G22" s="1671"/>
      <c r="H22" s="1671"/>
      <c r="I22" s="1603">
        <v>331</v>
      </c>
      <c r="J22" s="1647"/>
      <c r="K22" s="1671"/>
      <c r="L22" s="1671"/>
      <c r="M22" s="1603">
        <v>682</v>
      </c>
      <c r="N22" s="1647"/>
      <c r="O22" s="1671"/>
      <c r="P22" s="1671"/>
      <c r="Q22" s="1603">
        <v>66</v>
      </c>
    </row>
    <row r="23" spans="1:17" s="293" customFormat="1" ht="15">
      <c r="A23" s="296">
        <v>9</v>
      </c>
      <c r="B23" s="1136"/>
      <c r="C23" s="1671"/>
      <c r="D23" s="1671"/>
      <c r="E23" s="1671">
        <v>1827</v>
      </c>
      <c r="F23" s="1647"/>
      <c r="G23" s="1671"/>
      <c r="H23" s="1671"/>
      <c r="I23" s="1603">
        <v>446</v>
      </c>
      <c r="J23" s="1647"/>
      <c r="K23" s="1671"/>
      <c r="L23" s="1671"/>
      <c r="M23" s="1603">
        <v>755</v>
      </c>
      <c r="N23" s="1647"/>
      <c r="O23" s="1671"/>
      <c r="P23" s="1671"/>
      <c r="Q23" s="1603">
        <v>114</v>
      </c>
    </row>
    <row r="24" spans="1:17" s="293" customFormat="1" ht="15">
      <c r="A24" s="296">
        <v>10</v>
      </c>
      <c r="B24" s="1136"/>
      <c r="C24" s="1671"/>
      <c r="D24" s="1671"/>
      <c r="E24" s="1671">
        <v>2130</v>
      </c>
      <c r="F24" s="1647"/>
      <c r="G24" s="1671"/>
      <c r="H24" s="1671"/>
      <c r="I24" s="1603">
        <v>508</v>
      </c>
      <c r="J24" s="1647"/>
      <c r="K24" s="1671"/>
      <c r="L24" s="1671"/>
      <c r="M24" s="1603">
        <v>970</v>
      </c>
      <c r="N24" s="1647"/>
      <c r="O24" s="1671"/>
      <c r="P24" s="1671"/>
      <c r="Q24" s="1603">
        <v>160</v>
      </c>
    </row>
    <row r="25" spans="1:17" s="293" customFormat="1" ht="15">
      <c r="A25" s="296">
        <v>11</v>
      </c>
      <c r="B25" s="1136"/>
      <c r="C25" s="1671"/>
      <c r="D25" s="1671"/>
      <c r="E25" s="1671">
        <v>2254</v>
      </c>
      <c r="F25" s="1647"/>
      <c r="G25" s="1671"/>
      <c r="H25" s="1671"/>
      <c r="I25" s="1603">
        <v>466</v>
      </c>
      <c r="J25" s="1647"/>
      <c r="K25" s="1671"/>
      <c r="L25" s="1671"/>
      <c r="M25" s="1603">
        <v>1078</v>
      </c>
      <c r="N25" s="1647"/>
      <c r="O25" s="1671"/>
      <c r="P25" s="1671"/>
      <c r="Q25" s="1603">
        <v>154</v>
      </c>
    </row>
    <row r="26" spans="1:17" s="293" customFormat="1" ht="15">
      <c r="A26" s="296">
        <v>12</v>
      </c>
      <c r="B26" s="1136"/>
      <c r="C26" s="1671"/>
      <c r="D26" s="1671"/>
      <c r="E26" s="1671">
        <v>2188</v>
      </c>
      <c r="F26" s="1647"/>
      <c r="G26" s="1671"/>
      <c r="H26" s="1671"/>
      <c r="I26" s="1603">
        <v>491</v>
      </c>
      <c r="J26" s="1647"/>
      <c r="K26" s="1671"/>
      <c r="L26" s="1671"/>
      <c r="M26" s="1603">
        <v>1016</v>
      </c>
      <c r="N26" s="1647"/>
      <c r="O26" s="1671"/>
      <c r="P26" s="1671"/>
      <c r="Q26" s="1603">
        <v>161</v>
      </c>
    </row>
    <row r="27" spans="1:17" s="293" customFormat="1" ht="15">
      <c r="A27" s="296">
        <v>13</v>
      </c>
      <c r="B27" s="1136"/>
      <c r="C27" s="1671"/>
      <c r="D27" s="1671"/>
      <c r="E27" s="1671">
        <v>2130</v>
      </c>
      <c r="F27" s="1647"/>
      <c r="G27" s="1671"/>
      <c r="H27" s="1671"/>
      <c r="I27" s="1603">
        <v>410</v>
      </c>
      <c r="J27" s="1647"/>
      <c r="K27" s="1671"/>
      <c r="L27" s="1671"/>
      <c r="M27" s="1603">
        <v>1050</v>
      </c>
      <c r="N27" s="1647"/>
      <c r="O27" s="1671"/>
      <c r="P27" s="1671"/>
      <c r="Q27" s="1603">
        <v>131</v>
      </c>
    </row>
    <row r="28" spans="1:17" s="293" customFormat="1" ht="15">
      <c r="A28" s="296">
        <v>14</v>
      </c>
      <c r="B28" s="1136"/>
      <c r="C28" s="1671"/>
      <c r="D28" s="1671"/>
      <c r="E28" s="1671">
        <v>2071</v>
      </c>
      <c r="F28" s="1647"/>
      <c r="G28" s="1671"/>
      <c r="H28" s="1671"/>
      <c r="I28" s="1603">
        <v>449</v>
      </c>
      <c r="J28" s="1647"/>
      <c r="K28" s="1671"/>
      <c r="L28" s="1671"/>
      <c r="M28" s="1603">
        <v>962</v>
      </c>
      <c r="N28" s="1647"/>
      <c r="O28" s="1671"/>
      <c r="P28" s="1671"/>
      <c r="Q28" s="1603">
        <v>146</v>
      </c>
    </row>
    <row r="29" spans="1:17" s="293" customFormat="1" ht="15">
      <c r="A29" s="296">
        <v>15</v>
      </c>
      <c r="B29" s="1136"/>
      <c r="C29" s="1671"/>
      <c r="D29" s="1671"/>
      <c r="E29" s="1671">
        <v>2187</v>
      </c>
      <c r="F29" s="1647"/>
      <c r="G29" s="1671"/>
      <c r="H29" s="1671"/>
      <c r="I29" s="1603">
        <v>475</v>
      </c>
      <c r="J29" s="1647"/>
      <c r="K29" s="1671"/>
      <c r="L29" s="1671"/>
      <c r="M29" s="1603">
        <v>1116</v>
      </c>
      <c r="N29" s="1647"/>
      <c r="O29" s="1671"/>
      <c r="P29" s="1671"/>
      <c r="Q29" s="1603">
        <v>180</v>
      </c>
    </row>
    <row r="30" spans="1:17" s="293" customFormat="1" ht="15">
      <c r="A30" s="296">
        <v>16</v>
      </c>
      <c r="B30" s="1136"/>
      <c r="C30" s="1671"/>
      <c r="D30" s="1671"/>
      <c r="E30" s="1671">
        <v>2187</v>
      </c>
      <c r="F30" s="1647"/>
      <c r="G30" s="1671"/>
      <c r="H30" s="1671"/>
      <c r="I30" s="1603">
        <v>463</v>
      </c>
      <c r="J30" s="1647"/>
      <c r="K30" s="1671"/>
      <c r="L30" s="1671"/>
      <c r="M30" s="1603">
        <v>1036</v>
      </c>
      <c r="N30" s="1647"/>
      <c r="O30" s="1671"/>
      <c r="P30" s="1671"/>
      <c r="Q30" s="1603">
        <v>152</v>
      </c>
    </row>
    <row r="31" spans="1:17" s="297" customFormat="1" ht="15">
      <c r="A31" s="296">
        <v>17</v>
      </c>
      <c r="B31" s="1136"/>
      <c r="C31" s="1671"/>
      <c r="D31" s="1671"/>
      <c r="E31" s="1671">
        <v>1784</v>
      </c>
      <c r="F31" s="1647"/>
      <c r="G31" s="1671"/>
      <c r="H31" s="1671"/>
      <c r="I31" s="1603">
        <v>391</v>
      </c>
      <c r="J31" s="1647"/>
      <c r="K31" s="1671"/>
      <c r="L31" s="1671"/>
      <c r="M31" s="1603">
        <v>784</v>
      </c>
      <c r="N31" s="1647"/>
      <c r="O31" s="1671"/>
      <c r="P31" s="1671"/>
      <c r="Q31" s="1603">
        <v>113</v>
      </c>
    </row>
    <row r="32" spans="1:17" s="297" customFormat="1" ht="15">
      <c r="A32" s="296">
        <v>18</v>
      </c>
      <c r="B32" s="1136"/>
      <c r="C32" s="1671"/>
      <c r="D32" s="1671"/>
      <c r="E32" s="1671">
        <v>1652</v>
      </c>
      <c r="F32" s="1647"/>
      <c r="G32" s="1671"/>
      <c r="H32" s="1671"/>
      <c r="I32" s="1603">
        <v>312</v>
      </c>
      <c r="J32" s="1647"/>
      <c r="K32" s="1671"/>
      <c r="L32" s="1671"/>
      <c r="M32" s="1603">
        <v>727</v>
      </c>
      <c r="N32" s="1647"/>
      <c r="O32" s="1671"/>
      <c r="P32" s="1671"/>
      <c r="Q32" s="1603">
        <v>88</v>
      </c>
    </row>
    <row r="33" spans="1:33" s="297" customFormat="1" ht="15">
      <c r="A33" s="296">
        <v>19</v>
      </c>
      <c r="B33" s="1136"/>
      <c r="C33" s="1671"/>
      <c r="D33" s="1671"/>
      <c r="E33" s="1671">
        <v>1528</v>
      </c>
      <c r="F33" s="1647"/>
      <c r="G33" s="1671"/>
      <c r="H33" s="1671"/>
      <c r="I33" s="1603">
        <v>326</v>
      </c>
      <c r="J33" s="1647"/>
      <c r="K33" s="1671"/>
      <c r="L33" s="1671"/>
      <c r="M33" s="1603">
        <v>694</v>
      </c>
      <c r="N33" s="1647"/>
      <c r="O33" s="1671"/>
      <c r="P33" s="1671"/>
      <c r="Q33" s="1603">
        <v>100</v>
      </c>
    </row>
    <row r="34" spans="1:33" s="297" customFormat="1" ht="15">
      <c r="A34" s="296">
        <v>20</v>
      </c>
      <c r="B34" s="1136"/>
      <c r="C34" s="1671"/>
      <c r="D34" s="1671"/>
      <c r="E34" s="1671">
        <v>1513</v>
      </c>
      <c r="F34" s="1647"/>
      <c r="G34" s="1671"/>
      <c r="H34" s="1671"/>
      <c r="I34" s="1603">
        <v>332</v>
      </c>
      <c r="J34" s="1647"/>
      <c r="K34" s="1671"/>
      <c r="L34" s="1671"/>
      <c r="M34" s="1603">
        <v>715</v>
      </c>
      <c r="N34" s="1647"/>
      <c r="O34" s="1671"/>
      <c r="P34" s="1671"/>
      <c r="Q34" s="1603">
        <v>107</v>
      </c>
    </row>
    <row r="35" spans="1:33" s="297" customFormat="1" ht="15">
      <c r="A35" s="296">
        <v>21</v>
      </c>
      <c r="B35" s="1136"/>
      <c r="C35" s="1671"/>
      <c r="D35" s="1671"/>
      <c r="E35" s="1671">
        <v>1727</v>
      </c>
      <c r="F35" s="1647"/>
      <c r="G35" s="1671"/>
      <c r="H35" s="1671"/>
      <c r="I35" s="1603">
        <v>349</v>
      </c>
      <c r="J35" s="1647"/>
      <c r="K35" s="1671"/>
      <c r="L35" s="1671"/>
      <c r="M35" s="1603">
        <v>894</v>
      </c>
      <c r="N35" s="1647"/>
      <c r="O35" s="1671"/>
      <c r="P35" s="1671"/>
      <c r="Q35" s="1603">
        <v>116</v>
      </c>
    </row>
    <row r="36" spans="1:33" s="297" customFormat="1" ht="15">
      <c r="A36" s="296">
        <v>22</v>
      </c>
      <c r="B36" s="1136"/>
      <c r="C36" s="1671"/>
      <c r="D36" s="1671"/>
      <c r="E36" s="1671">
        <v>1702</v>
      </c>
      <c r="F36" s="1647"/>
      <c r="G36" s="1671"/>
      <c r="H36" s="1671"/>
      <c r="I36" s="1603">
        <v>323</v>
      </c>
      <c r="J36" s="1647"/>
      <c r="K36" s="1671"/>
      <c r="L36" s="1671"/>
      <c r="M36" s="1603">
        <v>884</v>
      </c>
      <c r="N36" s="1647"/>
      <c r="O36" s="1671"/>
      <c r="P36" s="1671"/>
      <c r="Q36" s="1603">
        <v>108</v>
      </c>
    </row>
    <row r="37" spans="1:33" s="297" customFormat="1" ht="15">
      <c r="A37" s="296">
        <v>23</v>
      </c>
      <c r="B37" s="1136"/>
      <c r="C37" s="1671"/>
      <c r="D37" s="1671"/>
      <c r="E37" s="1603">
        <v>1643</v>
      </c>
      <c r="F37" s="1647"/>
      <c r="G37" s="1671"/>
      <c r="H37" s="1671"/>
      <c r="I37" s="1603">
        <v>340</v>
      </c>
      <c r="J37" s="1647"/>
      <c r="K37" s="1671"/>
      <c r="L37" s="1671"/>
      <c r="M37" s="1603">
        <v>866</v>
      </c>
      <c r="N37" s="1647"/>
      <c r="O37" s="1671"/>
      <c r="P37" s="1671"/>
      <c r="Q37" s="1603">
        <v>109</v>
      </c>
    </row>
    <row r="38" spans="1:33" s="297" customFormat="1" ht="15">
      <c r="A38" s="296">
        <v>24</v>
      </c>
      <c r="B38" s="1136"/>
      <c r="C38" s="1671"/>
      <c r="D38" s="1671"/>
      <c r="E38" s="1603">
        <v>1550</v>
      </c>
      <c r="F38" s="1647"/>
      <c r="G38" s="1671"/>
      <c r="H38" s="1671"/>
      <c r="I38" s="1603">
        <v>301</v>
      </c>
      <c r="J38" s="1647"/>
      <c r="K38" s="1671"/>
      <c r="L38" s="1671"/>
      <c r="M38" s="1603">
        <v>804</v>
      </c>
      <c r="N38" s="1647"/>
      <c r="O38" s="1671"/>
      <c r="P38" s="1671"/>
      <c r="Q38" s="1603">
        <v>86</v>
      </c>
    </row>
    <row r="39" spans="1:33" s="297" customFormat="1" ht="15">
      <c r="A39" s="296" t="s">
        <v>19</v>
      </c>
      <c r="B39" s="1205"/>
      <c r="C39" s="1672"/>
      <c r="D39" s="1672"/>
      <c r="E39" s="1673">
        <f>SUM(E15:E38)</f>
        <v>39316</v>
      </c>
      <c r="F39" s="1672"/>
      <c r="G39" s="1672"/>
      <c r="H39" s="1672"/>
      <c r="I39" s="1673">
        <f>SUM(I15:I38)</f>
        <v>9144</v>
      </c>
      <c r="J39" s="1672"/>
      <c r="K39" s="1672"/>
      <c r="L39" s="1672"/>
      <c r="M39" s="1673">
        <f>SUM(M15:M38)</f>
        <v>18553</v>
      </c>
      <c r="N39" s="1672"/>
      <c r="O39" s="1672"/>
      <c r="P39" s="1672"/>
      <c r="Q39" s="1673">
        <f>SUM(Q15:Q38)</f>
        <v>2893</v>
      </c>
    </row>
    <row r="40" spans="1:33" s="287" customFormat="1" ht="12.75" customHeight="1">
      <c r="A40" s="287" t="s">
        <v>20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 s="287" customFormat="1" ht="12.75" customHeight="1">
      <c r="A41" s="287" t="s">
        <v>21</v>
      </c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>
      <c r="A42" s="287" t="s">
        <v>651</v>
      </c>
      <c r="K42" s="287"/>
      <c r="L42" s="287"/>
      <c r="M42" s="287"/>
      <c r="N42" s="287"/>
      <c r="O42" s="287"/>
      <c r="P42" s="287"/>
      <c r="Q42" s="287"/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>
      <c r="A43" s="287" t="s">
        <v>23</v>
      </c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  <row r="44" spans="1:33"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  <c r="AG44" s="100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>
      <c r="B1" s="2525" t="s">
        <v>484</v>
      </c>
      <c r="C1" s="2142"/>
      <c r="D1" s="2142"/>
      <c r="E1" s="2142"/>
      <c r="F1" s="2142"/>
      <c r="J1" s="801" t="s">
        <v>176</v>
      </c>
      <c r="N1" s="2519" t="s">
        <v>77</v>
      </c>
      <c r="O1" s="2519"/>
      <c r="P1" s="2519"/>
      <c r="Q1" s="2519"/>
      <c r="R1" s="932"/>
      <c r="S1" s="932"/>
      <c r="T1" s="932"/>
      <c r="U1" s="932"/>
      <c r="V1" s="932"/>
      <c r="W1" s="932"/>
      <c r="X1" s="932"/>
      <c r="Y1" s="932"/>
      <c r="Z1" s="932"/>
      <c r="AA1" s="932"/>
      <c r="AB1" s="932"/>
      <c r="AC1" s="932"/>
      <c r="AD1" s="932"/>
      <c r="AE1" s="932"/>
      <c r="AF1" s="932"/>
      <c r="AG1" s="932"/>
    </row>
    <row r="2" spans="1:33" s="299" customFormat="1" ht="10.5" customHeight="1">
      <c r="B2" s="2520" t="s">
        <v>1</v>
      </c>
      <c r="C2" s="2128"/>
      <c r="D2" s="2128"/>
      <c r="E2" s="2128"/>
      <c r="F2" s="2128"/>
      <c r="N2" s="2520" t="s">
        <v>2</v>
      </c>
      <c r="O2" s="2521"/>
      <c r="P2" s="2521"/>
      <c r="Q2" s="2521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</row>
    <row r="3" spans="1:33" s="299" customFormat="1" ht="13.5" customHeight="1">
      <c r="N3" s="299" t="s">
        <v>3</v>
      </c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</row>
    <row r="4" spans="1:33" s="299" customFormat="1" ht="15" customHeight="1">
      <c r="B4" s="2524" t="s">
        <v>4</v>
      </c>
      <c r="C4" s="2142"/>
      <c r="D4" s="301"/>
      <c r="E4" s="932"/>
      <c r="F4" s="932"/>
      <c r="G4" s="932"/>
      <c r="H4" s="932"/>
      <c r="I4" s="895" t="s">
        <v>5</v>
      </c>
      <c r="J4" s="300"/>
      <c r="K4" s="300"/>
      <c r="L4" s="300"/>
      <c r="O4" s="1236" t="s">
        <v>74</v>
      </c>
      <c r="R4" s="932"/>
      <c r="S4" s="932"/>
      <c r="T4" s="932"/>
      <c r="U4" s="932"/>
      <c r="V4" s="932"/>
      <c r="W4" s="932"/>
      <c r="X4" s="932"/>
      <c r="Y4" s="932"/>
      <c r="Z4" s="932"/>
      <c r="AA4" s="932"/>
      <c r="AB4" s="932"/>
      <c r="AC4" s="932"/>
      <c r="AD4" s="932"/>
      <c r="AE4" s="932"/>
      <c r="AF4" s="932"/>
      <c r="AG4" s="932"/>
    </row>
    <row r="5" spans="1:33" s="299" customFormat="1" ht="9.75" customHeight="1">
      <c r="B5" s="2515" t="s">
        <v>7</v>
      </c>
      <c r="C5" s="2140"/>
      <c r="D5" s="300"/>
      <c r="E5" s="300"/>
      <c r="R5" s="932"/>
      <c r="S5" s="932"/>
      <c r="T5" s="932"/>
      <c r="U5" s="932"/>
      <c r="V5" s="932"/>
      <c r="W5" s="932"/>
      <c r="X5" s="932"/>
      <c r="Y5" s="932"/>
      <c r="Z5" s="932"/>
      <c r="AA5" s="932"/>
      <c r="AB5" s="932"/>
      <c r="AC5" s="932"/>
      <c r="AD5" s="932"/>
      <c r="AE5" s="932"/>
      <c r="AF5" s="932"/>
      <c r="AG5" s="932"/>
    </row>
    <row r="6" spans="1:33" s="299" customFormat="1" ht="12" customHeight="1">
      <c r="A6" s="2522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2"/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3" s="299" customFormat="1" ht="15.75">
      <c r="A7" s="2523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</row>
    <row r="8" spans="1:33" s="299" customFormat="1" ht="9" customHeight="1">
      <c r="A8" s="1297" t="s">
        <v>409</v>
      </c>
      <c r="B8" s="1297" t="s">
        <v>410</v>
      </c>
      <c r="R8" s="932"/>
      <c r="S8" s="932"/>
      <c r="T8" s="932"/>
      <c r="U8" s="932"/>
      <c r="V8" s="932"/>
      <c r="W8" s="932"/>
      <c r="X8" s="932"/>
      <c r="Y8" s="932"/>
      <c r="Z8" s="932"/>
      <c r="AA8" s="932"/>
      <c r="AB8" s="932"/>
      <c r="AC8" s="932"/>
      <c r="AD8" s="932"/>
      <c r="AE8" s="932"/>
      <c r="AF8" s="932"/>
      <c r="AG8" s="932"/>
    </row>
    <row r="9" spans="1:33" s="299" customFormat="1">
      <c r="A9" s="2509" t="s">
        <v>9</v>
      </c>
      <c r="B9" s="2516" t="s">
        <v>10</v>
      </c>
      <c r="C9" s="2517"/>
      <c r="D9" s="2517"/>
      <c r="E9" s="2517"/>
      <c r="F9" s="2517"/>
      <c r="G9" s="2517"/>
      <c r="H9" s="2517"/>
      <c r="I9" s="2518"/>
      <c r="J9" s="2516" t="s">
        <v>11</v>
      </c>
      <c r="K9" s="2517"/>
      <c r="L9" s="2517"/>
      <c r="M9" s="2517"/>
      <c r="N9" s="2517"/>
      <c r="O9" s="2517"/>
      <c r="P9" s="2517"/>
      <c r="Q9" s="2518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</row>
    <row r="10" spans="1:33" s="299" customFormat="1">
      <c r="A10" s="2510"/>
      <c r="B10" s="2512" t="s">
        <v>75</v>
      </c>
      <c r="C10" s="2513"/>
      <c r="D10" s="2513"/>
      <c r="E10" s="2514"/>
      <c r="F10" s="2512" t="s">
        <v>76</v>
      </c>
      <c r="G10" s="2135"/>
      <c r="H10" s="2135"/>
      <c r="I10" s="2136"/>
      <c r="J10" s="2512" t="s">
        <v>75</v>
      </c>
      <c r="K10" s="2513"/>
      <c r="L10" s="2513"/>
      <c r="M10" s="2514"/>
      <c r="N10" s="2512" t="s">
        <v>76</v>
      </c>
      <c r="O10" s="2513"/>
      <c r="P10" s="2513"/>
      <c r="Q10" s="2514"/>
      <c r="R10" s="932"/>
      <c r="S10" s="932"/>
      <c r="T10" s="932"/>
      <c r="U10" s="932"/>
      <c r="V10" s="932"/>
      <c r="W10" s="932"/>
      <c r="X10" s="932"/>
      <c r="Y10" s="932"/>
      <c r="Z10" s="932"/>
      <c r="AA10" s="932"/>
      <c r="AB10" s="932"/>
      <c r="AC10" s="932"/>
      <c r="AD10" s="932"/>
      <c r="AE10" s="932"/>
      <c r="AF10" s="932"/>
      <c r="AG10" s="932"/>
    </row>
    <row r="11" spans="1:33" s="299" customFormat="1">
      <c r="A11" s="2510"/>
      <c r="B11" s="2512" t="s">
        <v>14</v>
      </c>
      <c r="C11" s="2513"/>
      <c r="E11" s="303">
        <v>3600</v>
      </c>
      <c r="F11" s="2512" t="s">
        <v>14</v>
      </c>
      <c r="G11" s="2513"/>
      <c r="H11" s="302"/>
      <c r="I11" s="303">
        <v>3600</v>
      </c>
      <c r="J11" s="2512" t="s">
        <v>14</v>
      </c>
      <c r="K11" s="2513"/>
      <c r="L11" s="302"/>
      <c r="M11" s="303">
        <f>E11</f>
        <v>3600</v>
      </c>
      <c r="N11" s="2512" t="s">
        <v>14</v>
      </c>
      <c r="O11" s="2513"/>
      <c r="P11" s="302"/>
      <c r="Q11" s="303">
        <f>I11</f>
        <v>3600</v>
      </c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</row>
    <row r="12" spans="1:33" s="305" customFormat="1" ht="35.25" customHeight="1">
      <c r="A12" s="2511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>
      <c r="A14" s="308">
        <v>0</v>
      </c>
      <c r="B14" s="1136"/>
      <c r="C14" s="1674"/>
      <c r="D14" s="1674"/>
      <c r="E14" s="1674"/>
      <c r="F14" s="1647"/>
      <c r="G14" s="1674"/>
      <c r="H14" s="1674"/>
      <c r="I14" s="1674"/>
      <c r="J14" s="1647"/>
      <c r="K14" s="1674"/>
      <c r="L14" s="1674"/>
      <c r="M14" s="1674"/>
      <c r="N14" s="1647"/>
      <c r="O14" s="1674"/>
      <c r="P14" s="1674"/>
      <c r="Q14" s="1674"/>
    </row>
    <row r="15" spans="1:33" s="1471" customFormat="1" ht="15">
      <c r="A15" s="1470">
        <v>1</v>
      </c>
      <c r="B15" s="1136"/>
      <c r="C15" s="1674"/>
      <c r="D15" s="1674"/>
      <c r="E15" s="1674">
        <v>883</v>
      </c>
      <c r="F15" s="1647"/>
      <c r="G15" s="1674"/>
      <c r="H15" s="1674"/>
      <c r="I15" s="1603">
        <v>649</v>
      </c>
      <c r="J15" s="1647"/>
      <c r="K15" s="1674"/>
      <c r="L15" s="1674"/>
      <c r="M15" s="1603">
        <v>723</v>
      </c>
      <c r="N15" s="1647"/>
      <c r="O15" s="1674"/>
      <c r="P15" s="1674"/>
      <c r="Q15" s="1603">
        <v>367</v>
      </c>
    </row>
    <row r="16" spans="1:33" s="305" customFormat="1" ht="15">
      <c r="A16" s="308">
        <v>2</v>
      </c>
      <c r="B16" s="1136"/>
      <c r="C16" s="1674"/>
      <c r="D16" s="1674"/>
      <c r="E16" s="1674">
        <v>940</v>
      </c>
      <c r="F16" s="1647"/>
      <c r="G16" s="1674"/>
      <c r="H16" s="1674"/>
      <c r="I16" s="1603">
        <v>223</v>
      </c>
      <c r="J16" s="1647"/>
      <c r="K16" s="1674"/>
      <c r="L16" s="1674"/>
      <c r="M16" s="1603">
        <v>708</v>
      </c>
      <c r="N16" s="1647"/>
      <c r="O16" s="1674"/>
      <c r="P16" s="1674"/>
      <c r="Q16" s="1603">
        <v>90</v>
      </c>
    </row>
    <row r="17" spans="1:17" s="305" customFormat="1" ht="15">
      <c r="A17" s="308">
        <v>3</v>
      </c>
      <c r="B17" s="1136"/>
      <c r="C17" s="1674"/>
      <c r="D17" s="1674"/>
      <c r="E17" s="1674">
        <v>969</v>
      </c>
      <c r="F17" s="1647"/>
      <c r="G17" s="1674"/>
      <c r="H17" s="1674"/>
      <c r="I17" s="1603">
        <v>106</v>
      </c>
      <c r="J17" s="1647"/>
      <c r="K17" s="1674"/>
      <c r="L17" s="1674"/>
      <c r="M17" s="1603">
        <v>713</v>
      </c>
      <c r="N17" s="1647"/>
      <c r="O17" s="1674"/>
      <c r="P17" s="1674"/>
      <c r="Q17" s="1603">
        <v>8</v>
      </c>
    </row>
    <row r="18" spans="1:17" s="305" customFormat="1" ht="15">
      <c r="A18" s="308">
        <v>4</v>
      </c>
      <c r="B18" s="1136"/>
      <c r="C18" s="1674"/>
      <c r="D18" s="1674"/>
      <c r="E18" s="1674">
        <v>944</v>
      </c>
      <c r="F18" s="1647"/>
      <c r="G18" s="1674"/>
      <c r="H18" s="1674"/>
      <c r="I18" s="1603">
        <v>101</v>
      </c>
      <c r="J18" s="1647"/>
      <c r="K18" s="1674"/>
      <c r="L18" s="1674"/>
      <c r="M18" s="1603">
        <v>686</v>
      </c>
      <c r="N18" s="1647"/>
      <c r="O18" s="1674"/>
      <c r="P18" s="1674"/>
      <c r="Q18" s="1603">
        <v>7</v>
      </c>
    </row>
    <row r="19" spans="1:17" s="305" customFormat="1" ht="15">
      <c r="A19" s="308">
        <v>5</v>
      </c>
      <c r="B19" s="1136"/>
      <c r="C19" s="1674"/>
      <c r="D19" s="1674"/>
      <c r="E19" s="1674">
        <v>935</v>
      </c>
      <c r="F19" s="1647"/>
      <c r="G19" s="1674"/>
      <c r="H19" s="1674"/>
      <c r="I19" s="1603">
        <v>98</v>
      </c>
      <c r="J19" s="1647"/>
      <c r="K19" s="1674"/>
      <c r="L19" s="1674"/>
      <c r="M19" s="1603">
        <v>677</v>
      </c>
      <c r="N19" s="1647"/>
      <c r="O19" s="1674"/>
      <c r="P19" s="1674"/>
      <c r="Q19" s="1603">
        <v>6</v>
      </c>
    </row>
    <row r="20" spans="1:17" s="305" customFormat="1" ht="15">
      <c r="A20" s="308">
        <v>6</v>
      </c>
      <c r="B20" s="1136"/>
      <c r="C20" s="1674"/>
      <c r="D20" s="1674"/>
      <c r="E20" s="1674">
        <v>952</v>
      </c>
      <c r="F20" s="1647"/>
      <c r="G20" s="1674"/>
      <c r="H20" s="1674"/>
      <c r="I20" s="1603">
        <v>103</v>
      </c>
      <c r="J20" s="1647"/>
      <c r="K20" s="1674"/>
      <c r="L20" s="1674"/>
      <c r="M20" s="1603">
        <v>715</v>
      </c>
      <c r="N20" s="1647"/>
      <c r="O20" s="1674"/>
      <c r="P20" s="1674"/>
      <c r="Q20" s="1603">
        <v>9</v>
      </c>
    </row>
    <row r="21" spans="1:17" s="305" customFormat="1" ht="15">
      <c r="A21" s="308">
        <v>7</v>
      </c>
      <c r="B21" s="1136"/>
      <c r="C21" s="1674"/>
      <c r="D21" s="1674"/>
      <c r="E21" s="1674">
        <v>930</v>
      </c>
      <c r="F21" s="1647"/>
      <c r="G21" s="1674"/>
      <c r="H21" s="1674"/>
      <c r="I21" s="1603">
        <v>103</v>
      </c>
      <c r="J21" s="1647"/>
      <c r="K21" s="1674"/>
      <c r="L21" s="1674"/>
      <c r="M21" s="1603">
        <v>691</v>
      </c>
      <c r="N21" s="1647"/>
      <c r="O21" s="1674"/>
      <c r="P21" s="1674"/>
      <c r="Q21" s="1603">
        <v>6</v>
      </c>
    </row>
    <row r="22" spans="1:17" s="305" customFormat="1" ht="15">
      <c r="A22" s="308">
        <v>8</v>
      </c>
      <c r="B22" s="1136"/>
      <c r="C22" s="1674"/>
      <c r="D22" s="1674"/>
      <c r="E22" s="1674">
        <v>955</v>
      </c>
      <c r="F22" s="1647"/>
      <c r="G22" s="1674"/>
      <c r="H22" s="1674"/>
      <c r="I22" s="1603">
        <v>127</v>
      </c>
      <c r="J22" s="1647"/>
      <c r="K22" s="1674"/>
      <c r="L22" s="1674"/>
      <c r="M22" s="1603">
        <v>708</v>
      </c>
      <c r="N22" s="1647"/>
      <c r="O22" s="1674"/>
      <c r="P22" s="1674"/>
      <c r="Q22" s="1603">
        <v>11</v>
      </c>
    </row>
    <row r="23" spans="1:17" s="305" customFormat="1" ht="15">
      <c r="A23" s="308">
        <v>9</v>
      </c>
      <c r="B23" s="1136"/>
      <c r="C23" s="1674"/>
      <c r="D23" s="1674"/>
      <c r="E23" s="1674">
        <v>1208</v>
      </c>
      <c r="F23" s="1647"/>
      <c r="G23" s="1674"/>
      <c r="H23" s="1674"/>
      <c r="I23" s="1603">
        <v>201</v>
      </c>
      <c r="J23" s="1647"/>
      <c r="K23" s="1674"/>
      <c r="L23" s="1674"/>
      <c r="M23" s="1603">
        <v>916</v>
      </c>
      <c r="N23" s="1647"/>
      <c r="O23" s="1674"/>
      <c r="P23" s="1674"/>
      <c r="Q23" s="1603">
        <v>61</v>
      </c>
    </row>
    <row r="24" spans="1:17" s="305" customFormat="1" ht="15">
      <c r="A24" s="308">
        <v>10</v>
      </c>
      <c r="B24" s="1136"/>
      <c r="C24" s="1674"/>
      <c r="D24" s="1674"/>
      <c r="E24" s="1674">
        <v>1154</v>
      </c>
      <c r="F24" s="1647"/>
      <c r="G24" s="1674"/>
      <c r="H24" s="1674"/>
      <c r="I24" s="1603">
        <v>202</v>
      </c>
      <c r="J24" s="1647"/>
      <c r="K24" s="1674"/>
      <c r="L24" s="1674"/>
      <c r="M24" s="1603">
        <v>914</v>
      </c>
      <c r="N24" s="1647"/>
      <c r="O24" s="1674"/>
      <c r="P24" s="1674"/>
      <c r="Q24" s="1603">
        <v>98</v>
      </c>
    </row>
    <row r="25" spans="1:17" s="305" customFormat="1" ht="15">
      <c r="A25" s="308">
        <v>11</v>
      </c>
      <c r="B25" s="1136"/>
      <c r="C25" s="1674"/>
      <c r="D25" s="1674"/>
      <c r="E25" s="1674">
        <v>1152</v>
      </c>
      <c r="F25" s="1647"/>
      <c r="G25" s="1674"/>
      <c r="H25" s="1674"/>
      <c r="I25" s="1603">
        <v>174</v>
      </c>
      <c r="J25" s="1647"/>
      <c r="K25" s="1674"/>
      <c r="L25" s="1674"/>
      <c r="M25" s="1603">
        <v>929</v>
      </c>
      <c r="N25" s="1647"/>
      <c r="O25" s="1674"/>
      <c r="P25" s="1674"/>
      <c r="Q25" s="1603">
        <v>61</v>
      </c>
    </row>
    <row r="26" spans="1:17" s="305" customFormat="1" ht="15">
      <c r="A26" s="308">
        <v>12</v>
      </c>
      <c r="B26" s="1136"/>
      <c r="C26" s="1674"/>
      <c r="D26" s="1674"/>
      <c r="E26" s="1674">
        <v>1158</v>
      </c>
      <c r="F26" s="1647"/>
      <c r="G26" s="1674"/>
      <c r="H26" s="1674"/>
      <c r="I26" s="1603">
        <v>171</v>
      </c>
      <c r="J26" s="1647"/>
      <c r="K26" s="1674"/>
      <c r="L26" s="1674"/>
      <c r="M26" s="1603">
        <v>942</v>
      </c>
      <c r="N26" s="1647"/>
      <c r="O26" s="1674"/>
      <c r="P26" s="1674"/>
      <c r="Q26" s="1603">
        <v>57</v>
      </c>
    </row>
    <row r="27" spans="1:17" s="305" customFormat="1" ht="15">
      <c r="A27" s="308">
        <v>13</v>
      </c>
      <c r="B27" s="1136"/>
      <c r="C27" s="1674"/>
      <c r="D27" s="1674"/>
      <c r="E27" s="1674">
        <v>1038</v>
      </c>
      <c r="F27" s="1647"/>
      <c r="G27" s="1674"/>
      <c r="H27" s="1674"/>
      <c r="I27" s="1603">
        <v>152</v>
      </c>
      <c r="J27" s="1647"/>
      <c r="K27" s="1674"/>
      <c r="L27" s="1674"/>
      <c r="M27" s="1603">
        <v>854</v>
      </c>
      <c r="N27" s="1647"/>
      <c r="O27" s="1674"/>
      <c r="P27" s="1674"/>
      <c r="Q27" s="1603">
        <v>21</v>
      </c>
    </row>
    <row r="28" spans="1:17" s="305" customFormat="1" ht="15">
      <c r="A28" s="308">
        <v>14</v>
      </c>
      <c r="B28" s="1136"/>
      <c r="C28" s="1674"/>
      <c r="D28" s="1674"/>
      <c r="E28" s="1674">
        <v>1286</v>
      </c>
      <c r="F28" s="1647"/>
      <c r="G28" s="1674"/>
      <c r="H28" s="1674"/>
      <c r="I28" s="1603">
        <v>167</v>
      </c>
      <c r="J28" s="1647"/>
      <c r="K28" s="1674"/>
      <c r="L28" s="1674"/>
      <c r="M28" s="1603">
        <v>1046</v>
      </c>
      <c r="N28" s="1647"/>
      <c r="O28" s="1674"/>
      <c r="P28" s="1674"/>
      <c r="Q28" s="1603">
        <v>48</v>
      </c>
    </row>
    <row r="29" spans="1:17" s="305" customFormat="1" ht="15">
      <c r="A29" s="308">
        <v>15</v>
      </c>
      <c r="B29" s="1136"/>
      <c r="C29" s="1674"/>
      <c r="D29" s="1674"/>
      <c r="E29" s="1674">
        <v>1183</v>
      </c>
      <c r="F29" s="1647"/>
      <c r="G29" s="1674"/>
      <c r="H29" s="1674"/>
      <c r="I29" s="1603">
        <v>178</v>
      </c>
      <c r="J29" s="1647"/>
      <c r="K29" s="1674"/>
      <c r="L29" s="1674"/>
      <c r="M29" s="1603">
        <v>1007</v>
      </c>
      <c r="N29" s="1647"/>
      <c r="O29" s="1674"/>
      <c r="P29" s="1674"/>
      <c r="Q29" s="1603">
        <v>78</v>
      </c>
    </row>
    <row r="30" spans="1:17" s="305" customFormat="1" ht="15">
      <c r="A30" s="308">
        <v>16</v>
      </c>
      <c r="B30" s="1136"/>
      <c r="C30" s="1674"/>
      <c r="D30" s="1674"/>
      <c r="E30" s="1674">
        <v>1055</v>
      </c>
      <c r="F30" s="1647"/>
      <c r="G30" s="1674"/>
      <c r="H30" s="1674"/>
      <c r="I30" s="1603">
        <v>166</v>
      </c>
      <c r="J30" s="1647"/>
      <c r="K30" s="1674"/>
      <c r="L30" s="1674"/>
      <c r="M30" s="1603">
        <v>797</v>
      </c>
      <c r="N30" s="1647"/>
      <c r="O30" s="1674"/>
      <c r="P30" s="1674"/>
      <c r="Q30" s="1603">
        <v>43</v>
      </c>
    </row>
    <row r="31" spans="1:17" s="309" customFormat="1" ht="15">
      <c r="A31" s="308">
        <v>17</v>
      </c>
      <c r="B31" s="1136"/>
      <c r="C31" s="1674"/>
      <c r="D31" s="1674"/>
      <c r="E31" s="1674">
        <v>1136</v>
      </c>
      <c r="F31" s="1647"/>
      <c r="G31" s="1674"/>
      <c r="H31" s="1674"/>
      <c r="I31" s="1603">
        <v>192</v>
      </c>
      <c r="J31" s="1647"/>
      <c r="K31" s="1674"/>
      <c r="L31" s="1674"/>
      <c r="M31" s="1603">
        <v>852</v>
      </c>
      <c r="N31" s="1647"/>
      <c r="O31" s="1674"/>
      <c r="P31" s="1674"/>
      <c r="Q31" s="1603">
        <v>84</v>
      </c>
    </row>
    <row r="32" spans="1:17" s="309" customFormat="1" ht="15">
      <c r="A32" s="308">
        <v>18</v>
      </c>
      <c r="B32" s="1136"/>
      <c r="C32" s="1674"/>
      <c r="D32" s="1674"/>
      <c r="E32" s="1674">
        <v>953</v>
      </c>
      <c r="F32" s="1647"/>
      <c r="G32" s="1674"/>
      <c r="H32" s="1674"/>
      <c r="I32" s="1603">
        <v>155</v>
      </c>
      <c r="J32" s="1647"/>
      <c r="K32" s="1674"/>
      <c r="L32" s="1674"/>
      <c r="M32" s="1603">
        <v>743</v>
      </c>
      <c r="N32" s="1647"/>
      <c r="O32" s="1674"/>
      <c r="P32" s="1674"/>
      <c r="Q32" s="1603">
        <v>26</v>
      </c>
    </row>
    <row r="33" spans="1:33" s="309" customFormat="1" ht="15">
      <c r="A33" s="308">
        <v>19</v>
      </c>
      <c r="B33" s="1136"/>
      <c r="C33" s="1674"/>
      <c r="D33" s="1674"/>
      <c r="E33" s="1674">
        <v>806</v>
      </c>
      <c r="F33" s="1647"/>
      <c r="G33" s="1674"/>
      <c r="H33" s="1674"/>
      <c r="I33" s="1603">
        <v>130</v>
      </c>
      <c r="J33" s="1647"/>
      <c r="K33" s="1674"/>
      <c r="L33" s="1674"/>
      <c r="M33" s="1603">
        <v>641</v>
      </c>
      <c r="N33" s="1647"/>
      <c r="O33" s="1674"/>
      <c r="P33" s="1674"/>
      <c r="Q33" s="1603">
        <v>18</v>
      </c>
    </row>
    <row r="34" spans="1:33" s="309" customFormat="1" ht="15">
      <c r="A34" s="308">
        <v>20</v>
      </c>
      <c r="B34" s="1136"/>
      <c r="C34" s="1674"/>
      <c r="D34" s="1674"/>
      <c r="E34" s="1674">
        <v>796</v>
      </c>
      <c r="F34" s="1647"/>
      <c r="G34" s="1674"/>
      <c r="H34" s="1674"/>
      <c r="I34" s="1603">
        <v>127</v>
      </c>
      <c r="J34" s="1647"/>
      <c r="K34" s="1674"/>
      <c r="L34" s="1674"/>
      <c r="M34" s="1603">
        <v>643</v>
      </c>
      <c r="N34" s="1647"/>
      <c r="O34" s="1674"/>
      <c r="P34" s="1674"/>
      <c r="Q34" s="1603">
        <v>15</v>
      </c>
    </row>
    <row r="35" spans="1:33" s="309" customFormat="1" ht="15">
      <c r="A35" s="308">
        <v>21</v>
      </c>
      <c r="B35" s="1136"/>
      <c r="C35" s="1674"/>
      <c r="D35" s="1674"/>
      <c r="E35" s="1674">
        <v>797</v>
      </c>
      <c r="F35" s="1647"/>
      <c r="G35" s="1674"/>
      <c r="H35" s="1674"/>
      <c r="I35" s="1603">
        <v>178</v>
      </c>
      <c r="J35" s="1647"/>
      <c r="K35" s="1674"/>
      <c r="L35" s="1674"/>
      <c r="M35" s="1603">
        <v>673</v>
      </c>
      <c r="N35" s="1647"/>
      <c r="O35" s="1674"/>
      <c r="P35" s="1674"/>
      <c r="Q35" s="1603">
        <v>58</v>
      </c>
    </row>
    <row r="36" spans="1:33" s="309" customFormat="1" ht="15">
      <c r="A36" s="308">
        <v>22</v>
      </c>
      <c r="B36" s="1136"/>
      <c r="C36" s="1674"/>
      <c r="D36" s="1674"/>
      <c r="E36" s="1674">
        <v>773</v>
      </c>
      <c r="F36" s="1647"/>
      <c r="G36" s="1674"/>
      <c r="H36" s="1674"/>
      <c r="I36" s="1603">
        <v>143</v>
      </c>
      <c r="J36" s="1647"/>
      <c r="K36" s="1674"/>
      <c r="L36" s="1674"/>
      <c r="M36" s="1603">
        <v>666</v>
      </c>
      <c r="N36" s="1647"/>
      <c r="O36" s="1674"/>
      <c r="P36" s="1674"/>
      <c r="Q36" s="1603">
        <v>36</v>
      </c>
    </row>
    <row r="37" spans="1:33" s="309" customFormat="1" ht="15">
      <c r="A37" s="308">
        <v>23</v>
      </c>
      <c r="B37" s="1136"/>
      <c r="C37" s="1674"/>
      <c r="D37" s="1674"/>
      <c r="E37" s="1603">
        <v>785</v>
      </c>
      <c r="F37" s="1647"/>
      <c r="G37" s="1674"/>
      <c r="H37" s="1674"/>
      <c r="I37" s="1603">
        <v>114</v>
      </c>
      <c r="J37" s="1647"/>
      <c r="K37" s="1674"/>
      <c r="L37" s="1674"/>
      <c r="M37" s="1603">
        <v>650</v>
      </c>
      <c r="N37" s="1647"/>
      <c r="O37" s="1674"/>
      <c r="P37" s="1674"/>
      <c r="Q37" s="1603">
        <v>25</v>
      </c>
    </row>
    <row r="38" spans="1:33" s="309" customFormat="1" ht="15">
      <c r="A38" s="308">
        <v>24</v>
      </c>
      <c r="B38" s="1136"/>
      <c r="C38" s="1674"/>
      <c r="D38" s="1674"/>
      <c r="E38" s="1603">
        <v>773</v>
      </c>
      <c r="F38" s="1647"/>
      <c r="G38" s="1674"/>
      <c r="H38" s="1674"/>
      <c r="I38" s="1603">
        <v>105</v>
      </c>
      <c r="J38" s="1647"/>
      <c r="K38" s="1674"/>
      <c r="L38" s="1674"/>
      <c r="M38" s="1603">
        <v>610</v>
      </c>
      <c r="N38" s="1647"/>
      <c r="O38" s="1674"/>
      <c r="P38" s="1674"/>
      <c r="Q38" s="1603">
        <v>4</v>
      </c>
    </row>
    <row r="39" spans="1:33" s="309" customFormat="1" ht="15">
      <c r="A39" s="308" t="s">
        <v>19</v>
      </c>
      <c r="B39" s="1204"/>
      <c r="C39" s="1675"/>
      <c r="D39" s="1675"/>
      <c r="E39" s="1676">
        <f>SUM(E15:E38)</f>
        <v>23561</v>
      </c>
      <c r="F39" s="1675"/>
      <c r="G39" s="1675"/>
      <c r="H39" s="1675"/>
      <c r="I39" s="1676">
        <f>SUM(I15:I38)</f>
        <v>4065</v>
      </c>
      <c r="J39" s="1675"/>
      <c r="K39" s="1675"/>
      <c r="L39" s="1675"/>
      <c r="M39" s="1676">
        <f>SUM(M15:M38)</f>
        <v>18504</v>
      </c>
      <c r="N39" s="1675"/>
      <c r="O39" s="1675"/>
      <c r="P39" s="1675"/>
      <c r="Q39" s="1676">
        <f>SUM(Q15:Q38)</f>
        <v>1237</v>
      </c>
    </row>
    <row r="40" spans="1:33" s="299" customFormat="1" ht="12.75" customHeight="1">
      <c r="A40" s="299" t="s">
        <v>20</v>
      </c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</row>
    <row r="41" spans="1:33" s="299" customFormat="1" ht="12.75" customHeight="1">
      <c r="A41" s="299" t="s">
        <v>21</v>
      </c>
      <c r="R41" s="932"/>
      <c r="S41" s="932"/>
      <c r="T41" s="932"/>
      <c r="U41" s="932"/>
      <c r="V41" s="932"/>
      <c r="W41" s="932"/>
      <c r="X41" s="932"/>
      <c r="Y41" s="932"/>
      <c r="Z41" s="932"/>
      <c r="AA41" s="932"/>
      <c r="AB41" s="932"/>
      <c r="AC41" s="932"/>
      <c r="AD41" s="932"/>
      <c r="AE41" s="932"/>
      <c r="AF41" s="932"/>
      <c r="AG41" s="932"/>
    </row>
    <row r="42" spans="1:33">
      <c r="A42" s="299" t="s">
        <v>651</v>
      </c>
      <c r="K42" s="299"/>
      <c r="L42" s="299"/>
      <c r="M42" s="299"/>
      <c r="N42" s="299"/>
      <c r="O42" s="299"/>
      <c r="P42" s="299"/>
      <c r="Q42" s="299"/>
      <c r="R42" s="933"/>
      <c r="S42" s="933"/>
      <c r="T42" s="933"/>
      <c r="U42" s="933"/>
      <c r="V42" s="933"/>
      <c r="W42" s="933"/>
      <c r="X42" s="933"/>
      <c r="Y42" s="933"/>
      <c r="Z42" s="933"/>
      <c r="AA42" s="933"/>
      <c r="AB42" s="933"/>
      <c r="AC42" s="933"/>
      <c r="AD42" s="933"/>
      <c r="AE42" s="933"/>
      <c r="AF42" s="933"/>
      <c r="AG42" s="933"/>
    </row>
    <row r="43" spans="1:33">
      <c r="A43" s="299" t="s">
        <v>23</v>
      </c>
      <c r="R43" s="933"/>
      <c r="S43" s="933"/>
      <c r="T43" s="933"/>
      <c r="U43" s="933"/>
      <c r="V43" s="933"/>
      <c r="W43" s="933"/>
      <c r="X43" s="933"/>
      <c r="Y43" s="933"/>
      <c r="Z43" s="933"/>
      <c r="AA43" s="933"/>
      <c r="AB43" s="933"/>
      <c r="AC43" s="933"/>
      <c r="AD43" s="933"/>
      <c r="AE43" s="933"/>
      <c r="AF43" s="933"/>
      <c r="AG43" s="933"/>
    </row>
    <row r="44" spans="1:33">
      <c r="R44" s="933"/>
      <c r="S44" s="933"/>
      <c r="T44" s="933"/>
      <c r="U44" s="933"/>
      <c r="V44" s="933"/>
      <c r="W44" s="933"/>
      <c r="X44" s="933"/>
      <c r="Y44" s="933"/>
      <c r="Z44" s="933"/>
      <c r="AA44" s="933"/>
      <c r="AB44" s="933"/>
      <c r="AC44" s="933"/>
      <c r="AD44" s="933"/>
      <c r="AE44" s="933"/>
      <c r="AF44" s="933"/>
      <c r="AG44" s="9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2D050"/>
  </sheetPr>
  <dimension ref="A1:AG44"/>
  <sheetViews>
    <sheetView zoomScale="85" zoomScaleNormal="85" workbookViewId="0">
      <selection activeCell="E26" sqref="E26"/>
    </sheetView>
  </sheetViews>
  <sheetFormatPr defaultRowHeight="12.75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>
      <c r="B1" s="2542" t="s">
        <v>484</v>
      </c>
      <c r="C1" s="2142"/>
      <c r="D1" s="2142"/>
      <c r="E1" s="2142"/>
      <c r="F1" s="2142"/>
      <c r="J1" s="801" t="s">
        <v>176</v>
      </c>
      <c r="N1" s="2538" t="s">
        <v>77</v>
      </c>
      <c r="O1" s="2538"/>
      <c r="P1" s="2538"/>
      <c r="Q1" s="2538"/>
      <c r="R1" s="1001"/>
      <c r="S1" s="1001"/>
      <c r="T1" s="1001"/>
      <c r="U1" s="1001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311" customFormat="1" ht="10.5" customHeight="1">
      <c r="B2" s="2531" t="s">
        <v>1</v>
      </c>
      <c r="C2" s="2128"/>
      <c r="D2" s="2128"/>
      <c r="E2" s="2128"/>
      <c r="F2" s="2128"/>
      <c r="N2" s="2531" t="s">
        <v>2</v>
      </c>
      <c r="O2" s="2539"/>
      <c r="P2" s="2539"/>
      <c r="Q2" s="2539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311" customFormat="1" ht="13.5" customHeight="1">
      <c r="N3" s="311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311" customFormat="1" ht="15" customHeight="1">
      <c r="B4" s="2541" t="s">
        <v>4</v>
      </c>
      <c r="C4" s="2142"/>
      <c r="D4" s="313"/>
      <c r="E4" s="1001"/>
      <c r="F4" s="1001"/>
      <c r="G4" s="1001"/>
      <c r="H4" s="1001"/>
      <c r="I4" s="896" t="s">
        <v>5</v>
      </c>
      <c r="J4" s="312"/>
      <c r="K4" s="312"/>
      <c r="L4" s="312"/>
      <c r="O4" s="1235" t="s">
        <v>704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311" customFormat="1" ht="9.75" customHeight="1">
      <c r="B5" s="2540" t="s">
        <v>7</v>
      </c>
      <c r="C5" s="2140"/>
      <c r="D5" s="312"/>
      <c r="E5" s="312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311" customFormat="1" ht="12" customHeight="1">
      <c r="A6" s="2532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311" customFormat="1" ht="15.75">
      <c r="A7" s="2533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311" customFormat="1" ht="9" customHeight="1">
      <c r="A8" s="1297" t="s">
        <v>411</v>
      </c>
      <c r="B8" s="1302"/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311" customFormat="1">
      <c r="A9" s="2528" t="s">
        <v>9</v>
      </c>
      <c r="B9" s="2534" t="s">
        <v>10</v>
      </c>
      <c r="C9" s="2535"/>
      <c r="D9" s="2535"/>
      <c r="E9" s="2535"/>
      <c r="F9" s="2535"/>
      <c r="G9" s="2535"/>
      <c r="H9" s="2535"/>
      <c r="I9" s="2536"/>
      <c r="J9" s="2534" t="s">
        <v>11</v>
      </c>
      <c r="K9" s="2535"/>
      <c r="L9" s="2535"/>
      <c r="M9" s="2535"/>
      <c r="N9" s="2535"/>
      <c r="O9" s="2535"/>
      <c r="P9" s="2535"/>
      <c r="Q9" s="2536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311" customFormat="1">
      <c r="A10" s="2529"/>
      <c r="B10" s="2526" t="s">
        <v>705</v>
      </c>
      <c r="C10" s="2527"/>
      <c r="D10" s="2527"/>
      <c r="E10" s="2537"/>
      <c r="F10" s="2526"/>
      <c r="G10" s="2135"/>
      <c r="H10" s="2135"/>
      <c r="I10" s="2136"/>
      <c r="J10" s="2526" t="s">
        <v>705</v>
      </c>
      <c r="K10" s="2527"/>
      <c r="L10" s="2527"/>
      <c r="M10" s="2537"/>
      <c r="N10" s="2526"/>
      <c r="O10" s="2527"/>
      <c r="P10" s="2527"/>
      <c r="Q10" s="2537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311" customFormat="1">
      <c r="A11" s="2529"/>
      <c r="B11" s="2526" t="s">
        <v>14</v>
      </c>
      <c r="C11" s="2527"/>
      <c r="E11" s="315">
        <v>3600</v>
      </c>
      <c r="F11" s="2526" t="s">
        <v>14</v>
      </c>
      <c r="G11" s="2527"/>
      <c r="H11" s="314"/>
      <c r="I11" s="315">
        <v>0</v>
      </c>
      <c r="J11" s="2526" t="s">
        <v>14</v>
      </c>
      <c r="K11" s="2527"/>
      <c r="L11" s="314"/>
      <c r="M11" s="315">
        <f>E11</f>
        <v>3600</v>
      </c>
      <c r="N11" s="2526" t="s">
        <v>14</v>
      </c>
      <c r="O11" s="2527"/>
      <c r="P11" s="314"/>
      <c r="Q11" s="315">
        <f>I11</f>
        <v>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317" customFormat="1" ht="35.25" customHeight="1">
      <c r="A12" s="2530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>
      <c r="A14" s="320">
        <v>0</v>
      </c>
      <c r="B14" s="1137"/>
      <c r="C14" s="1865"/>
      <c r="D14" s="1865"/>
      <c r="E14" s="1865"/>
      <c r="F14" s="1865"/>
      <c r="G14" s="1865"/>
      <c r="H14" s="1865"/>
      <c r="I14" s="1865"/>
      <c r="J14" s="1647"/>
      <c r="K14" s="1865"/>
      <c r="L14" s="1865"/>
      <c r="M14" s="1865"/>
      <c r="N14" s="1865"/>
      <c r="O14" s="1138"/>
      <c r="P14" s="1138"/>
      <c r="Q14" s="1138"/>
    </row>
    <row r="15" spans="1:33" s="1469" customFormat="1" ht="15">
      <c r="A15" s="1467">
        <v>1</v>
      </c>
      <c r="B15" s="1137"/>
      <c r="C15" s="1865"/>
      <c r="D15" s="1865"/>
      <c r="E15" s="1865">
        <v>277</v>
      </c>
      <c r="F15" s="1865"/>
      <c r="G15" s="1865"/>
      <c r="H15" s="1865"/>
      <c r="I15" s="1865"/>
      <c r="J15" s="1647"/>
      <c r="K15" s="1865"/>
      <c r="L15" s="1865"/>
      <c r="M15" s="1603">
        <v>77</v>
      </c>
      <c r="N15" s="1865"/>
      <c r="O15" s="1873"/>
      <c r="P15" s="1468"/>
      <c r="Q15" s="1468"/>
    </row>
    <row r="16" spans="1:33" s="317" customFormat="1" ht="15">
      <c r="A16" s="320">
        <v>2</v>
      </c>
      <c r="B16" s="1137"/>
      <c r="C16" s="1865"/>
      <c r="D16" s="1865"/>
      <c r="E16" s="1865">
        <v>251</v>
      </c>
      <c r="F16" s="1865"/>
      <c r="G16" s="1865"/>
      <c r="H16" s="1865"/>
      <c r="I16" s="1865"/>
      <c r="J16" s="1647"/>
      <c r="K16" s="1865"/>
      <c r="L16" s="1865"/>
      <c r="M16" s="1603">
        <v>68</v>
      </c>
      <c r="N16" s="1865"/>
      <c r="O16" s="1873"/>
      <c r="P16" s="1138"/>
      <c r="Q16" s="1138"/>
    </row>
    <row r="17" spans="1:17" s="317" customFormat="1" ht="15">
      <c r="A17" s="320">
        <v>3</v>
      </c>
      <c r="B17" s="1137"/>
      <c r="C17" s="1865"/>
      <c r="D17" s="1865"/>
      <c r="E17" s="1865">
        <v>224</v>
      </c>
      <c r="F17" s="1865"/>
      <c r="G17" s="1865"/>
      <c r="H17" s="1865"/>
      <c r="I17" s="1865"/>
      <c r="J17" s="1647"/>
      <c r="K17" s="1865"/>
      <c r="L17" s="1865"/>
      <c r="M17" s="1603">
        <v>64</v>
      </c>
      <c r="N17" s="1865"/>
      <c r="O17" s="1873"/>
      <c r="P17" s="1138"/>
      <c r="Q17" s="1138"/>
    </row>
    <row r="18" spans="1:17" s="317" customFormat="1" ht="15">
      <c r="A18" s="320">
        <v>4</v>
      </c>
      <c r="B18" s="1137"/>
      <c r="C18" s="1865"/>
      <c r="D18" s="1865"/>
      <c r="E18" s="1865">
        <v>208</v>
      </c>
      <c r="F18" s="1865"/>
      <c r="G18" s="1865"/>
      <c r="H18" s="1865"/>
      <c r="I18" s="1865"/>
      <c r="J18" s="1647"/>
      <c r="K18" s="1865"/>
      <c r="L18" s="1865"/>
      <c r="M18" s="1603">
        <v>54</v>
      </c>
      <c r="N18" s="1865"/>
      <c r="O18" s="1873"/>
      <c r="P18" s="1138"/>
      <c r="Q18" s="1138"/>
    </row>
    <row r="19" spans="1:17" s="317" customFormat="1" ht="15">
      <c r="A19" s="320">
        <v>5</v>
      </c>
      <c r="B19" s="1137"/>
      <c r="C19" s="1865"/>
      <c r="D19" s="1865"/>
      <c r="E19" s="1865">
        <v>207</v>
      </c>
      <c r="F19" s="1865"/>
      <c r="G19" s="1865"/>
      <c r="H19" s="1865"/>
      <c r="I19" s="1865"/>
      <c r="J19" s="1647"/>
      <c r="K19" s="1865"/>
      <c r="L19" s="1865"/>
      <c r="M19" s="1603">
        <v>56</v>
      </c>
      <c r="N19" s="1865"/>
      <c r="O19" s="1873"/>
      <c r="P19" s="1138"/>
      <c r="Q19" s="1138"/>
    </row>
    <row r="20" spans="1:17" s="317" customFormat="1" ht="15">
      <c r="A20" s="320">
        <v>6</v>
      </c>
      <c r="B20" s="1137"/>
      <c r="C20" s="1865"/>
      <c r="D20" s="1865"/>
      <c r="E20" s="1865">
        <v>234</v>
      </c>
      <c r="F20" s="1865"/>
      <c r="G20" s="1865"/>
      <c r="H20" s="1865"/>
      <c r="I20" s="1865"/>
      <c r="J20" s="1647"/>
      <c r="K20" s="1865"/>
      <c r="L20" s="1865"/>
      <c r="M20" s="1603">
        <v>60</v>
      </c>
      <c r="N20" s="1865"/>
      <c r="O20" s="1873"/>
      <c r="P20" s="1138"/>
      <c r="Q20" s="1138"/>
    </row>
    <row r="21" spans="1:17" s="317" customFormat="1" ht="15">
      <c r="A21" s="320">
        <v>7</v>
      </c>
      <c r="B21" s="1137"/>
      <c r="C21" s="1865"/>
      <c r="D21" s="1865"/>
      <c r="E21" s="1865">
        <v>282</v>
      </c>
      <c r="F21" s="1865"/>
      <c r="G21" s="1865"/>
      <c r="H21" s="1865"/>
      <c r="I21" s="1865"/>
      <c r="J21" s="1647"/>
      <c r="K21" s="1865"/>
      <c r="L21" s="1865"/>
      <c r="M21" s="1603">
        <v>58</v>
      </c>
      <c r="N21" s="1865"/>
      <c r="O21" s="1873"/>
      <c r="P21" s="1138"/>
      <c r="Q21" s="1138"/>
    </row>
    <row r="22" spans="1:17" s="317" customFormat="1" ht="15">
      <c r="A22" s="320">
        <v>8</v>
      </c>
      <c r="B22" s="1137"/>
      <c r="C22" s="1865"/>
      <c r="D22" s="1865"/>
      <c r="E22" s="1865">
        <v>315</v>
      </c>
      <c r="F22" s="1865"/>
      <c r="G22" s="1865"/>
      <c r="H22" s="1865"/>
      <c r="I22" s="1865"/>
      <c r="J22" s="1647"/>
      <c r="K22" s="1865"/>
      <c r="L22" s="1865"/>
      <c r="M22" s="1603">
        <v>60</v>
      </c>
      <c r="N22" s="1865"/>
      <c r="O22" s="1873"/>
      <c r="P22" s="1138"/>
      <c r="Q22" s="1138"/>
    </row>
    <row r="23" spans="1:17" s="317" customFormat="1" ht="15">
      <c r="A23" s="320">
        <v>9</v>
      </c>
      <c r="B23" s="1137"/>
      <c r="C23" s="1865"/>
      <c r="D23" s="1865"/>
      <c r="E23" s="1865">
        <v>329</v>
      </c>
      <c r="F23" s="1865"/>
      <c r="G23" s="1865"/>
      <c r="H23" s="1865"/>
      <c r="I23" s="1865"/>
      <c r="J23" s="1647"/>
      <c r="K23" s="1865"/>
      <c r="L23" s="1865"/>
      <c r="M23" s="1603">
        <v>67</v>
      </c>
      <c r="N23" s="1865"/>
      <c r="O23" s="1873"/>
      <c r="P23" s="1138"/>
      <c r="Q23" s="1138"/>
    </row>
    <row r="24" spans="1:17" s="317" customFormat="1" ht="15">
      <c r="A24" s="320">
        <v>10</v>
      </c>
      <c r="B24" s="1137"/>
      <c r="C24" s="1865"/>
      <c r="D24" s="1865"/>
      <c r="E24" s="1865">
        <v>361</v>
      </c>
      <c r="F24" s="1865"/>
      <c r="G24" s="1865"/>
      <c r="H24" s="1865"/>
      <c r="I24" s="1865"/>
      <c r="J24" s="1647"/>
      <c r="K24" s="1865"/>
      <c r="L24" s="1865"/>
      <c r="M24" s="1603">
        <v>84</v>
      </c>
      <c r="N24" s="1865"/>
      <c r="O24" s="1873"/>
      <c r="P24" s="1138"/>
      <c r="Q24" s="1138"/>
    </row>
    <row r="25" spans="1:17" s="317" customFormat="1" ht="15">
      <c r="A25" s="320">
        <v>11</v>
      </c>
      <c r="B25" s="1137"/>
      <c r="C25" s="1865"/>
      <c r="D25" s="1865"/>
      <c r="E25" s="1865">
        <v>368</v>
      </c>
      <c r="F25" s="1865"/>
      <c r="G25" s="1865"/>
      <c r="H25" s="1865"/>
      <c r="I25" s="1865"/>
      <c r="J25" s="1647"/>
      <c r="K25" s="1865"/>
      <c r="L25" s="1865"/>
      <c r="M25" s="1603">
        <v>90</v>
      </c>
      <c r="N25" s="1865"/>
      <c r="O25" s="1873"/>
      <c r="P25" s="1138"/>
      <c r="Q25" s="1138"/>
    </row>
    <row r="26" spans="1:17" s="317" customFormat="1" ht="15">
      <c r="A26" s="320">
        <v>12</v>
      </c>
      <c r="B26" s="1137"/>
      <c r="C26" s="1865"/>
      <c r="D26" s="1865"/>
      <c r="E26" s="1865">
        <v>389</v>
      </c>
      <c r="F26" s="1865"/>
      <c r="G26" s="1865"/>
      <c r="H26" s="1865"/>
      <c r="I26" s="1865"/>
      <c r="J26" s="1647"/>
      <c r="K26" s="1865"/>
      <c r="L26" s="1865"/>
      <c r="M26" s="1603">
        <v>102</v>
      </c>
      <c r="N26" s="1865"/>
      <c r="O26" s="1873"/>
      <c r="P26" s="1138"/>
      <c r="Q26" s="1138"/>
    </row>
    <row r="27" spans="1:17" s="317" customFormat="1" ht="15">
      <c r="A27" s="320">
        <v>13</v>
      </c>
      <c r="B27" s="1137"/>
      <c r="C27" s="1865"/>
      <c r="D27" s="1865"/>
      <c r="E27" s="1865">
        <v>380</v>
      </c>
      <c r="F27" s="1865"/>
      <c r="G27" s="1865"/>
      <c r="H27" s="1865"/>
      <c r="I27" s="1865"/>
      <c r="J27" s="1647"/>
      <c r="K27" s="1865"/>
      <c r="L27" s="1865"/>
      <c r="M27" s="1603">
        <v>104</v>
      </c>
      <c r="N27" s="1865"/>
      <c r="O27" s="1873"/>
      <c r="P27" s="1138"/>
      <c r="Q27" s="1138"/>
    </row>
    <row r="28" spans="1:17" s="317" customFormat="1" ht="15">
      <c r="A28" s="320">
        <v>14</v>
      </c>
      <c r="B28" s="1137"/>
      <c r="C28" s="1865"/>
      <c r="D28" s="1865"/>
      <c r="E28" s="1865">
        <v>370</v>
      </c>
      <c r="F28" s="1865"/>
      <c r="G28" s="1865"/>
      <c r="H28" s="1865"/>
      <c r="I28" s="1865"/>
      <c r="J28" s="1647"/>
      <c r="K28" s="1865"/>
      <c r="L28" s="1865"/>
      <c r="M28" s="1603">
        <v>96</v>
      </c>
      <c r="N28" s="1865"/>
      <c r="O28" s="1873"/>
      <c r="P28" s="1138"/>
      <c r="Q28" s="1138"/>
    </row>
    <row r="29" spans="1:17" s="317" customFormat="1" ht="15">
      <c r="A29" s="320">
        <v>15</v>
      </c>
      <c r="B29" s="1137"/>
      <c r="C29" s="1865"/>
      <c r="D29" s="1865"/>
      <c r="E29" s="1865">
        <v>373</v>
      </c>
      <c r="F29" s="1865"/>
      <c r="G29" s="1865"/>
      <c r="H29" s="1865"/>
      <c r="I29" s="1865"/>
      <c r="J29" s="1647"/>
      <c r="K29" s="1865"/>
      <c r="L29" s="1865"/>
      <c r="M29" s="1603">
        <v>100</v>
      </c>
      <c r="N29" s="1865"/>
      <c r="O29" s="1873"/>
      <c r="P29" s="1138"/>
      <c r="Q29" s="1138"/>
    </row>
    <row r="30" spans="1:17" s="317" customFormat="1" ht="15">
      <c r="A30" s="320">
        <v>16</v>
      </c>
      <c r="B30" s="1137"/>
      <c r="C30" s="1865"/>
      <c r="D30" s="1865"/>
      <c r="E30" s="1865">
        <v>362</v>
      </c>
      <c r="F30" s="1865"/>
      <c r="G30" s="1865"/>
      <c r="H30" s="1865"/>
      <c r="I30" s="1865"/>
      <c r="J30" s="1647"/>
      <c r="K30" s="1865"/>
      <c r="L30" s="1865"/>
      <c r="M30" s="1603">
        <v>72</v>
      </c>
      <c r="N30" s="1865"/>
      <c r="O30" s="1873"/>
      <c r="P30" s="1138"/>
      <c r="Q30" s="1138"/>
    </row>
    <row r="31" spans="1:17" s="321" customFormat="1" ht="15">
      <c r="A31" s="320">
        <v>17</v>
      </c>
      <c r="B31" s="1137"/>
      <c r="C31" s="1865"/>
      <c r="D31" s="1865"/>
      <c r="E31" s="1865">
        <v>368</v>
      </c>
      <c r="F31" s="1865"/>
      <c r="G31" s="1865"/>
      <c r="H31" s="1865"/>
      <c r="I31" s="1865"/>
      <c r="J31" s="1647"/>
      <c r="K31" s="1865"/>
      <c r="L31" s="1865"/>
      <c r="M31" s="1603">
        <v>63</v>
      </c>
      <c r="N31" s="1865"/>
      <c r="O31" s="1873"/>
      <c r="P31" s="1138"/>
      <c r="Q31" s="1138"/>
    </row>
    <row r="32" spans="1:17" s="321" customFormat="1" ht="15">
      <c r="A32" s="320">
        <v>18</v>
      </c>
      <c r="B32" s="1137"/>
      <c r="C32" s="1865"/>
      <c r="D32" s="1865"/>
      <c r="E32" s="1865">
        <v>397</v>
      </c>
      <c r="F32" s="1865"/>
      <c r="G32" s="1865"/>
      <c r="H32" s="1865"/>
      <c r="I32" s="1865"/>
      <c r="J32" s="1647"/>
      <c r="K32" s="1865"/>
      <c r="L32" s="1865"/>
      <c r="M32" s="1603">
        <v>73</v>
      </c>
      <c r="N32" s="1865"/>
      <c r="O32" s="1873"/>
      <c r="P32" s="1138"/>
      <c r="Q32" s="1138"/>
    </row>
    <row r="33" spans="1:33" s="321" customFormat="1" ht="15">
      <c r="A33" s="320">
        <v>19</v>
      </c>
      <c r="B33" s="1137"/>
      <c r="C33" s="1865"/>
      <c r="D33" s="1865"/>
      <c r="E33" s="1865">
        <v>426</v>
      </c>
      <c r="F33" s="1865"/>
      <c r="G33" s="1865"/>
      <c r="H33" s="1865"/>
      <c r="I33" s="1865"/>
      <c r="J33" s="1647"/>
      <c r="K33" s="1865"/>
      <c r="L33" s="1865"/>
      <c r="M33" s="1603">
        <v>70</v>
      </c>
      <c r="N33" s="1865"/>
      <c r="O33" s="1873"/>
      <c r="P33" s="1138"/>
      <c r="Q33" s="1138"/>
    </row>
    <row r="34" spans="1:33" s="321" customFormat="1" ht="15">
      <c r="A34" s="320">
        <v>20</v>
      </c>
      <c r="B34" s="1137"/>
      <c r="C34" s="1865"/>
      <c r="D34" s="1865"/>
      <c r="E34" s="1865">
        <v>413</v>
      </c>
      <c r="F34" s="1865"/>
      <c r="G34" s="1865"/>
      <c r="H34" s="1865"/>
      <c r="I34" s="1865"/>
      <c r="J34" s="1647"/>
      <c r="K34" s="1865"/>
      <c r="L34" s="1865"/>
      <c r="M34" s="1603">
        <v>67</v>
      </c>
      <c r="N34" s="1865"/>
      <c r="O34" s="1873"/>
      <c r="P34" s="1138"/>
      <c r="Q34" s="1138"/>
    </row>
    <row r="35" spans="1:33" s="321" customFormat="1" ht="15">
      <c r="A35" s="320">
        <v>21</v>
      </c>
      <c r="B35" s="1137"/>
      <c r="C35" s="1865"/>
      <c r="D35" s="1865"/>
      <c r="E35" s="1865">
        <v>430</v>
      </c>
      <c r="F35" s="1865"/>
      <c r="G35" s="1865"/>
      <c r="H35" s="1865"/>
      <c r="I35" s="1865"/>
      <c r="J35" s="1647"/>
      <c r="K35" s="1865"/>
      <c r="L35" s="1865"/>
      <c r="M35" s="1603">
        <v>75</v>
      </c>
      <c r="N35" s="1865"/>
      <c r="O35" s="1873"/>
      <c r="P35" s="1138"/>
      <c r="Q35" s="1138"/>
    </row>
    <row r="36" spans="1:33" s="321" customFormat="1" ht="15">
      <c r="A36" s="320">
        <v>22</v>
      </c>
      <c r="B36" s="1137"/>
      <c r="C36" s="1865"/>
      <c r="D36" s="1865"/>
      <c r="E36" s="1865">
        <v>415</v>
      </c>
      <c r="F36" s="1865"/>
      <c r="G36" s="1865"/>
      <c r="H36" s="1865"/>
      <c r="I36" s="1865"/>
      <c r="J36" s="1647"/>
      <c r="K36" s="1865"/>
      <c r="L36" s="1865"/>
      <c r="M36" s="1603">
        <v>76</v>
      </c>
      <c r="N36" s="1865"/>
      <c r="O36" s="1873"/>
      <c r="P36" s="1138"/>
      <c r="Q36" s="1138"/>
    </row>
    <row r="37" spans="1:33" s="321" customFormat="1" ht="15">
      <c r="A37" s="320">
        <v>23</v>
      </c>
      <c r="B37" s="1137"/>
      <c r="C37" s="1865"/>
      <c r="D37" s="1865"/>
      <c r="E37" s="1603">
        <v>376</v>
      </c>
      <c r="F37" s="1865"/>
      <c r="G37" s="1865"/>
      <c r="H37" s="1865"/>
      <c r="I37" s="1865"/>
      <c r="J37" s="1647"/>
      <c r="K37" s="1865"/>
      <c r="L37" s="1865"/>
      <c r="M37" s="1603">
        <v>71</v>
      </c>
      <c r="N37" s="1865"/>
      <c r="O37" s="1873"/>
      <c r="P37" s="1138"/>
      <c r="Q37" s="1138"/>
    </row>
    <row r="38" spans="1:33" s="321" customFormat="1" ht="15">
      <c r="A38" s="320">
        <v>24</v>
      </c>
      <c r="B38" s="1137"/>
      <c r="C38" s="1865"/>
      <c r="D38" s="1865"/>
      <c r="E38" s="1603">
        <v>318</v>
      </c>
      <c r="F38" s="1865"/>
      <c r="G38" s="1865"/>
      <c r="H38" s="1865"/>
      <c r="I38" s="1865"/>
      <c r="J38" s="1647"/>
      <c r="K38" s="1865"/>
      <c r="L38" s="1865"/>
      <c r="M38" s="1603">
        <v>58</v>
      </c>
      <c r="N38" s="1865"/>
      <c r="O38" s="1873"/>
      <c r="P38" s="1138"/>
      <c r="Q38" s="1138"/>
    </row>
    <row r="39" spans="1:33" s="321" customFormat="1" ht="15">
      <c r="A39" s="320" t="s">
        <v>19</v>
      </c>
      <c r="B39" s="1202"/>
      <c r="C39" s="1866"/>
      <c r="D39" s="1866"/>
      <c r="E39" s="1867">
        <f>SUM(E15:E38)</f>
        <v>8073</v>
      </c>
      <c r="F39" s="1866"/>
      <c r="G39" s="1866"/>
      <c r="H39" s="1866"/>
      <c r="I39" s="1867"/>
      <c r="J39" s="1866"/>
      <c r="K39" s="1866"/>
      <c r="L39" s="1866"/>
      <c r="M39" s="1867">
        <f>SUM(M15:M38)</f>
        <v>1765</v>
      </c>
      <c r="N39" s="1866"/>
      <c r="O39" s="1874"/>
      <c r="P39" s="1202"/>
      <c r="Q39" s="1203"/>
    </row>
    <row r="40" spans="1:33" s="311" customFormat="1" ht="12.75" customHeight="1">
      <c r="A40" s="311" t="s">
        <v>20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 s="311" customFormat="1" ht="12.75" customHeight="1">
      <c r="A41" s="311" t="s">
        <v>21</v>
      </c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>
      <c r="A42" s="311" t="s">
        <v>651</v>
      </c>
      <c r="K42" s="311"/>
      <c r="L42" s="311"/>
      <c r="M42" s="311"/>
      <c r="N42" s="311"/>
      <c r="O42" s="311"/>
      <c r="P42" s="311"/>
      <c r="Q42" s="311"/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>
      <c r="A43" s="311" t="s">
        <v>23</v>
      </c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  <row r="44" spans="1:33">
      <c r="R44" s="1002"/>
      <c r="S44" s="1002"/>
      <c r="T44" s="1002"/>
      <c r="U44" s="1002"/>
      <c r="V44" s="1002"/>
      <c r="W44" s="1002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>
      <c r="B1" s="2559" t="s">
        <v>484</v>
      </c>
      <c r="C1" s="2142"/>
      <c r="D1" s="2142"/>
      <c r="E1" s="2142"/>
      <c r="F1" s="2142"/>
      <c r="J1" s="801" t="s">
        <v>176</v>
      </c>
      <c r="N1" s="2555" t="s">
        <v>77</v>
      </c>
      <c r="O1" s="2555"/>
      <c r="P1" s="2555"/>
      <c r="Q1" s="2555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323" customFormat="1" ht="10.5" customHeight="1">
      <c r="B2" s="2548" t="s">
        <v>1</v>
      </c>
      <c r="C2" s="2128"/>
      <c r="D2" s="2128"/>
      <c r="E2" s="2128"/>
      <c r="F2" s="2128"/>
      <c r="N2" s="2548" t="s">
        <v>2</v>
      </c>
      <c r="O2" s="2556"/>
      <c r="P2" s="2556"/>
      <c r="Q2" s="2556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323" customFormat="1" ht="13.5" customHeight="1">
      <c r="N3" s="323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323" customFormat="1" ht="15" customHeight="1">
      <c r="B4" s="2558" t="s">
        <v>4</v>
      </c>
      <c r="C4" s="2142"/>
      <c r="D4" s="325"/>
      <c r="E4" s="999"/>
      <c r="F4" s="999"/>
      <c r="G4" s="999"/>
      <c r="H4" s="999"/>
      <c r="I4" s="897" t="s">
        <v>5</v>
      </c>
      <c r="J4" s="324"/>
      <c r="K4" s="324"/>
      <c r="L4" s="324"/>
      <c r="O4" s="1234" t="s">
        <v>333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323" customFormat="1" ht="9.75" customHeight="1">
      <c r="B5" s="2557" t="s">
        <v>7</v>
      </c>
      <c r="C5" s="2140"/>
      <c r="D5" s="324"/>
      <c r="E5" s="324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323" customFormat="1" ht="12" customHeight="1">
      <c r="A6" s="2549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323" customFormat="1" ht="15.75">
      <c r="A7" s="255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323" customFormat="1" ht="9" customHeight="1">
      <c r="A8" s="1297" t="s">
        <v>412</v>
      </c>
      <c r="B8" s="1297" t="s">
        <v>413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323" customFormat="1">
      <c r="A9" s="2545" t="s">
        <v>9</v>
      </c>
      <c r="B9" s="2551" t="s">
        <v>10</v>
      </c>
      <c r="C9" s="2552"/>
      <c r="D9" s="2552"/>
      <c r="E9" s="2552"/>
      <c r="F9" s="2552"/>
      <c r="G9" s="2552"/>
      <c r="H9" s="2552"/>
      <c r="I9" s="2553"/>
      <c r="J9" s="2551" t="s">
        <v>11</v>
      </c>
      <c r="K9" s="2552"/>
      <c r="L9" s="2552"/>
      <c r="M9" s="2552"/>
      <c r="N9" s="2552"/>
      <c r="O9" s="2552"/>
      <c r="P9" s="2552"/>
      <c r="Q9" s="2553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323" customFormat="1">
      <c r="A10" s="2546"/>
      <c r="B10" s="2543" t="s">
        <v>331</v>
      </c>
      <c r="C10" s="2544"/>
      <c r="D10" s="2544"/>
      <c r="E10" s="2554"/>
      <c r="F10" s="2543" t="s">
        <v>332</v>
      </c>
      <c r="G10" s="2135"/>
      <c r="H10" s="2135"/>
      <c r="I10" s="2136"/>
      <c r="J10" s="2543" t="s">
        <v>331</v>
      </c>
      <c r="K10" s="2544"/>
      <c r="L10" s="2544"/>
      <c r="M10" s="2554"/>
      <c r="N10" s="2543" t="s">
        <v>332</v>
      </c>
      <c r="O10" s="2544"/>
      <c r="P10" s="2544"/>
      <c r="Q10" s="2554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323" customFormat="1">
      <c r="A11" s="2546"/>
      <c r="B11" s="2543" t="s">
        <v>14</v>
      </c>
      <c r="C11" s="2544"/>
      <c r="E11" s="327">
        <v>3600</v>
      </c>
      <c r="F11" s="2543" t="s">
        <v>14</v>
      </c>
      <c r="G11" s="2544"/>
      <c r="H11" s="326"/>
      <c r="I11" s="327">
        <v>3600</v>
      </c>
      <c r="J11" s="2543" t="s">
        <v>14</v>
      </c>
      <c r="K11" s="2544"/>
      <c r="L11" s="326"/>
      <c r="M11" s="327">
        <f>E11</f>
        <v>3600</v>
      </c>
      <c r="N11" s="2543" t="s">
        <v>14</v>
      </c>
      <c r="O11" s="2544"/>
      <c r="P11" s="326"/>
      <c r="Q11" s="327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329" customFormat="1" ht="35.25" customHeight="1">
      <c r="A12" s="2547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>
      <c r="A14" s="332">
        <v>0</v>
      </c>
      <c r="B14" s="1136"/>
      <c r="C14" s="1677"/>
      <c r="D14" s="1677"/>
      <c r="E14" s="1677"/>
      <c r="F14" s="1647"/>
      <c r="G14" s="1677"/>
      <c r="H14" s="1677"/>
      <c r="I14" s="1677"/>
      <c r="J14" s="1647"/>
      <c r="K14" s="1677"/>
      <c r="L14" s="1677"/>
      <c r="M14" s="1677"/>
      <c r="N14" s="1647"/>
      <c r="O14" s="1677"/>
      <c r="P14" s="1677"/>
      <c r="Q14" s="1677"/>
    </row>
    <row r="15" spans="1:33" s="1466" customFormat="1" ht="15">
      <c r="A15" s="1465">
        <v>1</v>
      </c>
      <c r="B15" s="1136"/>
      <c r="C15" s="1677"/>
      <c r="D15" s="1677"/>
      <c r="E15" s="1677">
        <v>662</v>
      </c>
      <c r="F15" s="1647"/>
      <c r="G15" s="1677"/>
      <c r="H15" s="1677"/>
      <c r="I15" s="1603">
        <v>731</v>
      </c>
      <c r="J15" s="1647"/>
      <c r="K15" s="1677"/>
      <c r="L15" s="1677"/>
      <c r="M15" s="1603">
        <v>183</v>
      </c>
      <c r="N15" s="1647"/>
      <c r="O15" s="1677"/>
      <c r="P15" s="1677"/>
      <c r="Q15" s="1603">
        <v>235</v>
      </c>
    </row>
    <row r="16" spans="1:33" s="329" customFormat="1" ht="15">
      <c r="A16" s="332">
        <v>2</v>
      </c>
      <c r="B16" s="1136"/>
      <c r="C16" s="1677"/>
      <c r="D16" s="1677"/>
      <c r="E16" s="1677">
        <v>685</v>
      </c>
      <c r="F16" s="1647"/>
      <c r="G16" s="1677"/>
      <c r="H16" s="1677"/>
      <c r="I16" s="1603">
        <v>670</v>
      </c>
      <c r="J16" s="1647"/>
      <c r="K16" s="1677"/>
      <c r="L16" s="1677"/>
      <c r="M16" s="1603">
        <v>219</v>
      </c>
      <c r="N16" s="1647"/>
      <c r="O16" s="1677"/>
      <c r="P16" s="1677"/>
      <c r="Q16" s="1603">
        <v>220</v>
      </c>
    </row>
    <row r="17" spans="1:19" s="329" customFormat="1" ht="15">
      <c r="A17" s="332">
        <v>3</v>
      </c>
      <c r="B17" s="1136"/>
      <c r="C17" s="1677"/>
      <c r="D17" s="1677"/>
      <c r="E17" s="1677">
        <v>646</v>
      </c>
      <c r="F17" s="1647"/>
      <c r="G17" s="1677"/>
      <c r="H17" s="1677"/>
      <c r="I17" s="1603">
        <v>617</v>
      </c>
      <c r="J17" s="1647"/>
      <c r="K17" s="1677"/>
      <c r="L17" s="1677"/>
      <c r="M17" s="1603">
        <v>206</v>
      </c>
      <c r="N17" s="1647"/>
      <c r="O17" s="1677"/>
      <c r="P17" s="1677"/>
      <c r="Q17" s="1603">
        <v>203</v>
      </c>
    </row>
    <row r="18" spans="1:19" s="329" customFormat="1" ht="15">
      <c r="A18" s="332">
        <v>4</v>
      </c>
      <c r="B18" s="1136"/>
      <c r="C18" s="1677"/>
      <c r="D18" s="1677"/>
      <c r="E18" s="1677">
        <v>608</v>
      </c>
      <c r="F18" s="1647"/>
      <c r="G18" s="1677"/>
      <c r="H18" s="1677"/>
      <c r="I18" s="1603">
        <v>594</v>
      </c>
      <c r="J18" s="1647"/>
      <c r="K18" s="1677"/>
      <c r="L18" s="1677"/>
      <c r="M18" s="1603">
        <v>194</v>
      </c>
      <c r="N18" s="1647"/>
      <c r="O18" s="1677"/>
      <c r="P18" s="1677"/>
      <c r="Q18" s="1603">
        <v>192</v>
      </c>
    </row>
    <row r="19" spans="1:19" s="329" customFormat="1" ht="15">
      <c r="A19" s="332">
        <v>5</v>
      </c>
      <c r="B19" s="1136"/>
      <c r="C19" s="1677"/>
      <c r="D19" s="1677"/>
      <c r="E19" s="1677">
        <v>648</v>
      </c>
      <c r="F19" s="1647"/>
      <c r="G19" s="1677"/>
      <c r="H19" s="1677"/>
      <c r="I19" s="1603">
        <v>589</v>
      </c>
      <c r="J19" s="1647"/>
      <c r="K19" s="1677"/>
      <c r="L19" s="1677"/>
      <c r="M19" s="1603">
        <v>194</v>
      </c>
      <c r="N19" s="1647"/>
      <c r="O19" s="1677"/>
      <c r="P19" s="1677"/>
      <c r="Q19" s="1603">
        <v>196</v>
      </c>
    </row>
    <row r="20" spans="1:19" s="329" customFormat="1" ht="15">
      <c r="A20" s="332">
        <v>6</v>
      </c>
      <c r="B20" s="1136"/>
      <c r="C20" s="1677"/>
      <c r="D20" s="1677"/>
      <c r="E20" s="1677">
        <v>705</v>
      </c>
      <c r="F20" s="1647"/>
      <c r="G20" s="1677"/>
      <c r="H20" s="1677"/>
      <c r="I20" s="1603">
        <v>634</v>
      </c>
      <c r="J20" s="1647"/>
      <c r="K20" s="1677"/>
      <c r="L20" s="1677"/>
      <c r="M20" s="1603">
        <v>207</v>
      </c>
      <c r="N20" s="1647"/>
      <c r="O20" s="1677"/>
      <c r="P20" s="1677"/>
      <c r="Q20" s="1603">
        <v>208</v>
      </c>
    </row>
    <row r="21" spans="1:19" s="329" customFormat="1" ht="15">
      <c r="A21" s="332">
        <v>7</v>
      </c>
      <c r="B21" s="1136"/>
      <c r="C21" s="1677"/>
      <c r="D21" s="1677"/>
      <c r="E21" s="1677">
        <v>801</v>
      </c>
      <c r="F21" s="1647"/>
      <c r="G21" s="1677"/>
      <c r="H21" s="1677"/>
      <c r="I21" s="1603">
        <v>773</v>
      </c>
      <c r="J21" s="1647"/>
      <c r="K21" s="1677"/>
      <c r="L21" s="1677"/>
      <c r="M21" s="1603">
        <v>193</v>
      </c>
      <c r="N21" s="1647"/>
      <c r="O21" s="1677"/>
      <c r="P21" s="1677"/>
      <c r="Q21" s="1603">
        <v>192</v>
      </c>
    </row>
    <row r="22" spans="1:19" s="329" customFormat="1" ht="15">
      <c r="A22" s="332">
        <v>8</v>
      </c>
      <c r="B22" s="1136"/>
      <c r="C22" s="1677"/>
      <c r="D22" s="1677"/>
      <c r="E22" s="1677">
        <v>1009</v>
      </c>
      <c r="F22" s="1647"/>
      <c r="G22" s="1677"/>
      <c r="H22" s="1677"/>
      <c r="I22" s="1603">
        <v>969</v>
      </c>
      <c r="J22" s="1647"/>
      <c r="K22" s="1677"/>
      <c r="L22" s="1677"/>
      <c r="M22" s="1603">
        <v>193</v>
      </c>
      <c r="N22" s="1647"/>
      <c r="O22" s="1677"/>
      <c r="P22" s="1677"/>
      <c r="Q22" s="1603">
        <v>196</v>
      </c>
    </row>
    <row r="23" spans="1:19" s="329" customFormat="1" ht="15">
      <c r="A23" s="332">
        <v>9</v>
      </c>
      <c r="B23" s="1136"/>
      <c r="C23" s="1677"/>
      <c r="D23" s="1677"/>
      <c r="E23" s="1677">
        <v>1178</v>
      </c>
      <c r="F23" s="1647"/>
      <c r="G23" s="1677"/>
      <c r="H23" s="1677"/>
      <c r="I23" s="1603">
        <v>1149</v>
      </c>
      <c r="J23" s="1647"/>
      <c r="K23" s="1677"/>
      <c r="L23" s="1677"/>
      <c r="M23" s="1603">
        <v>233</v>
      </c>
      <c r="N23" s="1647"/>
      <c r="O23" s="1677"/>
      <c r="P23" s="1677"/>
      <c r="Q23" s="1603">
        <v>237</v>
      </c>
      <c r="S23" s="811"/>
    </row>
    <row r="24" spans="1:19" s="329" customFormat="1" ht="15">
      <c r="A24" s="332">
        <v>10</v>
      </c>
      <c r="B24" s="1136"/>
      <c r="C24" s="1677"/>
      <c r="D24" s="1677"/>
      <c r="E24" s="1677">
        <v>1309</v>
      </c>
      <c r="F24" s="1647"/>
      <c r="G24" s="1677"/>
      <c r="H24" s="1677"/>
      <c r="I24" s="1603">
        <v>1254</v>
      </c>
      <c r="J24" s="1647"/>
      <c r="K24" s="1677"/>
      <c r="L24" s="1677"/>
      <c r="M24" s="1603">
        <v>269</v>
      </c>
      <c r="N24" s="1647"/>
      <c r="O24" s="1677"/>
      <c r="P24" s="1677"/>
      <c r="Q24" s="1603">
        <v>277</v>
      </c>
      <c r="S24" s="811"/>
    </row>
    <row r="25" spans="1:19" s="329" customFormat="1" ht="15">
      <c r="A25" s="332">
        <v>11</v>
      </c>
      <c r="B25" s="1136"/>
      <c r="C25" s="1677"/>
      <c r="D25" s="1677"/>
      <c r="E25" s="1677">
        <v>1299</v>
      </c>
      <c r="F25" s="1647"/>
      <c r="G25" s="1677"/>
      <c r="H25" s="1677"/>
      <c r="I25" s="1603">
        <v>1266</v>
      </c>
      <c r="J25" s="1647"/>
      <c r="K25" s="1677"/>
      <c r="L25" s="1677"/>
      <c r="M25" s="1603">
        <v>289</v>
      </c>
      <c r="N25" s="1647"/>
      <c r="O25" s="1677"/>
      <c r="P25" s="1677"/>
      <c r="Q25" s="1603">
        <v>284</v>
      </c>
      <c r="S25" s="811"/>
    </row>
    <row r="26" spans="1:19" s="329" customFormat="1" ht="15">
      <c r="A26" s="332">
        <v>12</v>
      </c>
      <c r="B26" s="1136"/>
      <c r="C26" s="1677"/>
      <c r="D26" s="1677"/>
      <c r="E26" s="1677">
        <v>1291</v>
      </c>
      <c r="F26" s="1647"/>
      <c r="G26" s="1677"/>
      <c r="H26" s="1677"/>
      <c r="I26" s="1603">
        <v>1260</v>
      </c>
      <c r="J26" s="1647"/>
      <c r="K26" s="1677"/>
      <c r="L26" s="1677"/>
      <c r="M26" s="1603">
        <v>284</v>
      </c>
      <c r="N26" s="1647"/>
      <c r="O26" s="1677"/>
      <c r="P26" s="1677"/>
      <c r="Q26" s="1603">
        <v>290</v>
      </c>
      <c r="S26" s="811"/>
    </row>
    <row r="27" spans="1:19" s="329" customFormat="1" ht="15">
      <c r="A27" s="332">
        <v>13</v>
      </c>
      <c r="B27" s="1136"/>
      <c r="C27" s="1677"/>
      <c r="D27" s="1677"/>
      <c r="E27" s="1677">
        <v>1303</v>
      </c>
      <c r="F27" s="1647"/>
      <c r="G27" s="1677"/>
      <c r="H27" s="1677"/>
      <c r="I27" s="1603">
        <v>1249</v>
      </c>
      <c r="J27" s="1647"/>
      <c r="K27" s="1677"/>
      <c r="L27" s="1677"/>
      <c r="M27" s="1603">
        <v>289</v>
      </c>
      <c r="N27" s="1647"/>
      <c r="O27" s="1677"/>
      <c r="P27" s="1677"/>
      <c r="Q27" s="1603">
        <v>294</v>
      </c>
      <c r="S27" s="811"/>
    </row>
    <row r="28" spans="1:19" s="329" customFormat="1" ht="15">
      <c r="A28" s="332">
        <v>14</v>
      </c>
      <c r="B28" s="1136"/>
      <c r="C28" s="1677"/>
      <c r="D28" s="1677"/>
      <c r="E28" s="1677">
        <v>1256</v>
      </c>
      <c r="F28" s="1647"/>
      <c r="G28" s="1677"/>
      <c r="H28" s="1677"/>
      <c r="I28" s="1603">
        <v>1226</v>
      </c>
      <c r="J28" s="1647"/>
      <c r="K28" s="1677"/>
      <c r="L28" s="1677"/>
      <c r="M28" s="1603">
        <v>265</v>
      </c>
      <c r="N28" s="1647"/>
      <c r="O28" s="1677"/>
      <c r="P28" s="1677"/>
      <c r="Q28" s="1603">
        <v>289</v>
      </c>
      <c r="S28" s="811"/>
    </row>
    <row r="29" spans="1:19" s="329" customFormat="1" ht="15">
      <c r="A29" s="332">
        <v>15</v>
      </c>
      <c r="B29" s="1136"/>
      <c r="C29" s="1677"/>
      <c r="D29" s="1677"/>
      <c r="E29" s="1677">
        <v>1223</v>
      </c>
      <c r="F29" s="1647"/>
      <c r="G29" s="1677"/>
      <c r="H29" s="1677"/>
      <c r="I29" s="1603">
        <v>1229</v>
      </c>
      <c r="J29" s="1647"/>
      <c r="K29" s="1677"/>
      <c r="L29" s="1677"/>
      <c r="M29" s="1603">
        <v>285</v>
      </c>
      <c r="N29" s="1647"/>
      <c r="O29" s="1677"/>
      <c r="P29" s="1677"/>
      <c r="Q29" s="1603">
        <v>302</v>
      </c>
      <c r="S29" s="811"/>
    </row>
    <row r="30" spans="1:19" s="329" customFormat="1" ht="15">
      <c r="A30" s="332">
        <v>16</v>
      </c>
      <c r="B30" s="1136"/>
      <c r="C30" s="1677"/>
      <c r="D30" s="1677"/>
      <c r="E30" s="1677">
        <v>1151</v>
      </c>
      <c r="F30" s="1647"/>
      <c r="G30" s="1677"/>
      <c r="H30" s="1677"/>
      <c r="I30" s="1603">
        <v>1185</v>
      </c>
      <c r="J30" s="1647"/>
      <c r="K30" s="1677"/>
      <c r="L30" s="1677"/>
      <c r="M30" s="1603">
        <v>222</v>
      </c>
      <c r="N30" s="1647"/>
      <c r="O30" s="1677"/>
      <c r="P30" s="1677"/>
      <c r="Q30" s="1603">
        <v>247</v>
      </c>
      <c r="S30" s="811"/>
    </row>
    <row r="31" spans="1:19" s="333" customFormat="1" ht="15">
      <c r="A31" s="332">
        <v>17</v>
      </c>
      <c r="B31" s="1136"/>
      <c r="C31" s="1677"/>
      <c r="D31" s="1677"/>
      <c r="E31" s="1677">
        <v>1118</v>
      </c>
      <c r="F31" s="1647"/>
      <c r="G31" s="1677"/>
      <c r="H31" s="1677"/>
      <c r="I31" s="1603">
        <v>1161</v>
      </c>
      <c r="J31" s="1647"/>
      <c r="K31" s="1677"/>
      <c r="L31" s="1677"/>
      <c r="M31" s="1603">
        <v>210</v>
      </c>
      <c r="N31" s="1647"/>
      <c r="O31" s="1677"/>
      <c r="P31" s="1677"/>
      <c r="Q31" s="1603">
        <v>247</v>
      </c>
      <c r="S31" s="811"/>
    </row>
    <row r="32" spans="1:19" s="333" customFormat="1" ht="15">
      <c r="A32" s="332">
        <v>18</v>
      </c>
      <c r="B32" s="1136"/>
      <c r="C32" s="1677"/>
      <c r="D32" s="1677"/>
      <c r="E32" s="1677">
        <v>1073</v>
      </c>
      <c r="F32" s="1647"/>
      <c r="G32" s="1677"/>
      <c r="H32" s="1677"/>
      <c r="I32" s="1603">
        <v>1081</v>
      </c>
      <c r="J32" s="1647"/>
      <c r="K32" s="1677"/>
      <c r="L32" s="1677"/>
      <c r="M32" s="1603">
        <v>206</v>
      </c>
      <c r="N32" s="1647"/>
      <c r="O32" s="1677"/>
      <c r="P32" s="1677"/>
      <c r="Q32" s="1603">
        <v>240</v>
      </c>
      <c r="S32" s="811"/>
    </row>
    <row r="33" spans="1:33" s="333" customFormat="1" ht="15">
      <c r="A33" s="332">
        <v>19</v>
      </c>
      <c r="B33" s="1136"/>
      <c r="C33" s="1677"/>
      <c r="D33" s="1677"/>
      <c r="E33" s="1677">
        <v>1077</v>
      </c>
      <c r="F33" s="1647"/>
      <c r="G33" s="1677"/>
      <c r="H33" s="1677"/>
      <c r="I33" s="1603">
        <v>1060</v>
      </c>
      <c r="J33" s="1647"/>
      <c r="K33" s="1677"/>
      <c r="L33" s="1677"/>
      <c r="M33" s="1603">
        <v>210</v>
      </c>
      <c r="N33" s="1647"/>
      <c r="O33" s="1677"/>
      <c r="P33" s="1677"/>
      <c r="Q33" s="1603">
        <v>238</v>
      </c>
      <c r="S33" s="811"/>
    </row>
    <row r="34" spans="1:33" s="333" customFormat="1" ht="15">
      <c r="A34" s="332">
        <v>20</v>
      </c>
      <c r="B34" s="1136"/>
      <c r="C34" s="1677"/>
      <c r="D34" s="1677"/>
      <c r="E34" s="1677">
        <v>1032</v>
      </c>
      <c r="F34" s="1647"/>
      <c r="G34" s="1677"/>
      <c r="H34" s="1677"/>
      <c r="I34" s="1603">
        <v>1022</v>
      </c>
      <c r="J34" s="1647"/>
      <c r="K34" s="1677"/>
      <c r="L34" s="1677"/>
      <c r="M34" s="1603">
        <v>211</v>
      </c>
      <c r="N34" s="1647"/>
      <c r="O34" s="1677"/>
      <c r="P34" s="1677"/>
      <c r="Q34" s="1603">
        <v>233</v>
      </c>
      <c r="S34" s="811"/>
    </row>
    <row r="35" spans="1:33" s="333" customFormat="1" ht="15">
      <c r="A35" s="332">
        <v>21</v>
      </c>
      <c r="B35" s="1136"/>
      <c r="C35" s="1677"/>
      <c r="D35" s="1677"/>
      <c r="E35" s="1677">
        <v>1011</v>
      </c>
      <c r="F35" s="1647"/>
      <c r="G35" s="1677"/>
      <c r="H35" s="1677"/>
      <c r="I35" s="1603">
        <v>1027</v>
      </c>
      <c r="J35" s="1647"/>
      <c r="K35" s="1677"/>
      <c r="L35" s="1677"/>
      <c r="M35" s="1603">
        <v>221</v>
      </c>
      <c r="N35" s="1647"/>
      <c r="O35" s="1677"/>
      <c r="P35" s="1677"/>
      <c r="Q35" s="1603">
        <v>244</v>
      </c>
      <c r="S35" s="811"/>
    </row>
    <row r="36" spans="1:33" s="333" customFormat="1" ht="15">
      <c r="A36" s="332">
        <v>22</v>
      </c>
      <c r="B36" s="1136"/>
      <c r="C36" s="1677"/>
      <c r="D36" s="1677"/>
      <c r="E36" s="1677">
        <v>969</v>
      </c>
      <c r="F36" s="1647"/>
      <c r="G36" s="1677"/>
      <c r="H36" s="1677"/>
      <c r="I36" s="1603">
        <v>992</v>
      </c>
      <c r="J36" s="1647"/>
      <c r="K36" s="1677"/>
      <c r="L36" s="1677"/>
      <c r="M36" s="1603">
        <v>220</v>
      </c>
      <c r="N36" s="1647"/>
      <c r="O36" s="1677"/>
      <c r="P36" s="1677"/>
      <c r="Q36" s="1603">
        <v>237</v>
      </c>
      <c r="S36" s="811"/>
    </row>
    <row r="37" spans="1:33" s="333" customFormat="1" ht="15">
      <c r="A37" s="332">
        <v>23</v>
      </c>
      <c r="B37" s="1136"/>
      <c r="C37" s="1677"/>
      <c r="D37" s="1677"/>
      <c r="E37" s="1603">
        <v>926</v>
      </c>
      <c r="F37" s="1647"/>
      <c r="G37" s="1677"/>
      <c r="H37" s="1677"/>
      <c r="I37" s="1603">
        <v>942</v>
      </c>
      <c r="J37" s="1647"/>
      <c r="K37" s="1677"/>
      <c r="L37" s="1677"/>
      <c r="M37" s="1603">
        <v>208</v>
      </c>
      <c r="N37" s="1647"/>
      <c r="O37" s="1677"/>
      <c r="P37" s="1677"/>
      <c r="Q37" s="1603">
        <v>233</v>
      </c>
      <c r="S37" s="811"/>
    </row>
    <row r="38" spans="1:33" s="333" customFormat="1" ht="15">
      <c r="A38" s="332">
        <v>24</v>
      </c>
      <c r="B38" s="1136"/>
      <c r="C38" s="1677"/>
      <c r="D38" s="1677"/>
      <c r="E38" s="1603">
        <v>824</v>
      </c>
      <c r="F38" s="1647"/>
      <c r="G38" s="1677"/>
      <c r="H38" s="1677"/>
      <c r="I38" s="1603">
        <v>807</v>
      </c>
      <c r="J38" s="1647"/>
      <c r="K38" s="1677"/>
      <c r="L38" s="1677"/>
      <c r="M38" s="1603">
        <v>193</v>
      </c>
      <c r="N38" s="1647"/>
      <c r="O38" s="1677"/>
      <c r="P38" s="1677"/>
      <c r="Q38" s="1603">
        <v>210</v>
      </c>
      <c r="S38" s="812"/>
    </row>
    <row r="39" spans="1:33" s="333" customFormat="1" ht="15">
      <c r="A39" s="332" t="s">
        <v>19</v>
      </c>
      <c r="B39" s="1201"/>
      <c r="C39" s="1678"/>
      <c r="D39" s="1678"/>
      <c r="E39" s="1679">
        <f>SUM(E15:E38)</f>
        <v>23804</v>
      </c>
      <c r="F39" s="1678"/>
      <c r="G39" s="1678"/>
      <c r="H39" s="1678"/>
      <c r="I39" s="1679">
        <f>SUM(I15:I38)</f>
        <v>23487</v>
      </c>
      <c r="J39" s="1678"/>
      <c r="K39" s="1678"/>
      <c r="L39" s="1678"/>
      <c r="M39" s="1679">
        <f>SUM(M15:M38)</f>
        <v>5404</v>
      </c>
      <c r="N39" s="1678"/>
      <c r="O39" s="1678"/>
      <c r="P39" s="1678"/>
      <c r="Q39" s="1679">
        <f>SUM(Q15:Q38)</f>
        <v>5744</v>
      </c>
    </row>
    <row r="40" spans="1:33" s="323" customFormat="1" ht="12.75" customHeight="1">
      <c r="A40" s="323" t="s">
        <v>20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 s="323" customFormat="1" ht="12.75" customHeight="1">
      <c r="A41" s="323" t="s">
        <v>21</v>
      </c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>
      <c r="A42" s="323" t="s">
        <v>651</v>
      </c>
      <c r="K42" s="323"/>
      <c r="L42" s="323"/>
      <c r="M42" s="323"/>
      <c r="N42" s="323"/>
      <c r="O42" s="323"/>
      <c r="P42" s="323"/>
      <c r="Q42" s="323"/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>
      <c r="A43" s="323" t="s">
        <v>23</v>
      </c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  <row r="44" spans="1:33"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>
      <c r="B1" s="2580" t="s">
        <v>484</v>
      </c>
      <c r="C1" s="2142"/>
      <c r="D1" s="2142"/>
      <c r="E1" s="2142"/>
      <c r="F1" s="2142"/>
      <c r="J1" s="801" t="s">
        <v>176</v>
      </c>
      <c r="N1" s="2576" t="s">
        <v>486</v>
      </c>
      <c r="O1" s="2576"/>
      <c r="P1" s="2576"/>
      <c r="Q1" s="2576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35" customFormat="1" ht="10.5" customHeight="1">
      <c r="B2" s="2567" t="s">
        <v>1</v>
      </c>
      <c r="C2" s="2128"/>
      <c r="D2" s="2128"/>
      <c r="E2" s="2128"/>
      <c r="F2" s="2128"/>
      <c r="N2" s="2567" t="s">
        <v>2</v>
      </c>
      <c r="O2" s="2577"/>
      <c r="P2" s="2577"/>
      <c r="Q2" s="2577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35" customFormat="1" ht="13.5" customHeight="1">
      <c r="N3" s="335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35" customFormat="1" ht="15" customHeight="1">
      <c r="B4" s="2579" t="s">
        <v>4</v>
      </c>
      <c r="C4" s="2142"/>
      <c r="D4" s="337"/>
      <c r="E4" s="997"/>
      <c r="F4" s="997"/>
      <c r="G4" s="997"/>
      <c r="H4" s="997"/>
      <c r="I4" s="898" t="s">
        <v>5</v>
      </c>
      <c r="J4" s="336"/>
      <c r="K4" s="336"/>
      <c r="L4" s="336"/>
      <c r="O4" s="1233" t="s">
        <v>212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35" customFormat="1" ht="9.75" customHeight="1">
      <c r="B5" s="2578" t="s">
        <v>7</v>
      </c>
      <c r="C5" s="2140"/>
      <c r="D5" s="336"/>
      <c r="E5" s="336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35" customFormat="1" ht="12" customHeight="1">
      <c r="A6" s="2568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35" customFormat="1" ht="15.75">
      <c r="A7" s="2569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35" customFormat="1" ht="9" customHeight="1">
      <c r="A8" s="1297" t="s">
        <v>414</v>
      </c>
      <c r="B8" s="1297" t="s">
        <v>415</v>
      </c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35" customFormat="1">
      <c r="A9" s="2564" t="s">
        <v>9</v>
      </c>
      <c r="B9" s="2570" t="s">
        <v>10</v>
      </c>
      <c r="C9" s="2571"/>
      <c r="D9" s="2571"/>
      <c r="E9" s="2571"/>
      <c r="F9" s="2571"/>
      <c r="G9" s="2571"/>
      <c r="H9" s="2571"/>
      <c r="I9" s="2572"/>
      <c r="J9" s="2570" t="s">
        <v>11</v>
      </c>
      <c r="K9" s="2571"/>
      <c r="L9" s="2571"/>
      <c r="M9" s="2571"/>
      <c r="N9" s="2571"/>
      <c r="O9" s="2571"/>
      <c r="P9" s="2571"/>
      <c r="Q9" s="2572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35" customFormat="1">
      <c r="A10" s="2565"/>
      <c r="B10" s="2560" t="s">
        <v>612</v>
      </c>
      <c r="C10" s="2573"/>
      <c r="D10" s="2573"/>
      <c r="E10" s="2574"/>
      <c r="F10" s="2560" t="s">
        <v>649</v>
      </c>
      <c r="G10" s="2573"/>
      <c r="H10" s="2573"/>
      <c r="I10" s="2574"/>
      <c r="J10" s="2560" t="s">
        <v>612</v>
      </c>
      <c r="K10" s="2573"/>
      <c r="L10" s="2573"/>
      <c r="M10" s="2574"/>
      <c r="N10" s="2562" t="s">
        <v>649</v>
      </c>
      <c r="O10" s="2563"/>
      <c r="P10" s="2563"/>
      <c r="Q10" s="2575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35" customFormat="1">
      <c r="A11" s="2565"/>
      <c r="B11" s="2560" t="s">
        <v>14</v>
      </c>
      <c r="C11" s="2561"/>
      <c r="D11" s="1868"/>
      <c r="E11" s="1869">
        <v>3600</v>
      </c>
      <c r="F11" s="2560" t="s">
        <v>14</v>
      </c>
      <c r="G11" s="2561"/>
      <c r="H11" s="1870"/>
      <c r="I11" s="1869">
        <v>3600</v>
      </c>
      <c r="J11" s="2560" t="s">
        <v>14</v>
      </c>
      <c r="K11" s="2561"/>
      <c r="L11" s="1870"/>
      <c r="M11" s="1869">
        <f>E11</f>
        <v>3600</v>
      </c>
      <c r="N11" s="2562" t="s">
        <v>14</v>
      </c>
      <c r="O11" s="2563"/>
      <c r="P11" s="338"/>
      <c r="Q11" s="339">
        <f>I11</f>
        <v>3600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41" customFormat="1" ht="35.25" customHeight="1">
      <c r="A12" s="2566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>
      <c r="A14" s="344">
        <v>0</v>
      </c>
      <c r="B14" s="1136"/>
      <c r="C14" s="1680"/>
      <c r="D14" s="1680"/>
      <c r="E14" s="1680"/>
      <c r="F14" s="1647"/>
      <c r="G14" s="1680"/>
      <c r="H14" s="1680"/>
      <c r="I14" s="1680"/>
      <c r="J14" s="1647"/>
      <c r="K14" s="1680"/>
      <c r="L14" s="1680"/>
      <c r="M14" s="1680"/>
      <c r="N14" s="1871"/>
      <c r="O14" s="1680"/>
      <c r="P14" s="1680"/>
      <c r="Q14" s="1680"/>
    </row>
    <row r="15" spans="1:33" s="1464" customFormat="1" ht="15">
      <c r="A15" s="1463">
        <v>1</v>
      </c>
      <c r="B15" s="1136"/>
      <c r="C15" s="1680"/>
      <c r="D15" s="1680"/>
      <c r="E15" s="1680">
        <v>149</v>
      </c>
      <c r="F15" s="1647"/>
      <c r="G15" s="1680"/>
      <c r="H15" s="1680"/>
      <c r="I15" s="1603">
        <v>43</v>
      </c>
      <c r="J15" s="1647"/>
      <c r="K15" s="1680"/>
      <c r="L15" s="1680"/>
      <c r="M15" s="1603">
        <v>25</v>
      </c>
      <c r="N15" s="1871"/>
      <c r="O15" s="1680"/>
      <c r="P15" s="1680"/>
      <c r="Q15" s="1603">
        <v>24</v>
      </c>
    </row>
    <row r="16" spans="1:33" s="341" customFormat="1" ht="15">
      <c r="A16" s="344">
        <v>2</v>
      </c>
      <c r="B16" s="1136"/>
      <c r="C16" s="1680"/>
      <c r="D16" s="1680"/>
      <c r="E16" s="1680">
        <v>137</v>
      </c>
      <c r="F16" s="1647"/>
      <c r="G16" s="1680"/>
      <c r="H16" s="1680"/>
      <c r="I16" s="1603">
        <v>40</v>
      </c>
      <c r="J16" s="1647"/>
      <c r="K16" s="1680"/>
      <c r="L16" s="1680"/>
      <c r="M16" s="1603">
        <v>22</v>
      </c>
      <c r="N16" s="1871"/>
      <c r="O16" s="1680"/>
      <c r="P16" s="1680"/>
      <c r="Q16" s="1603">
        <v>23</v>
      </c>
    </row>
    <row r="17" spans="1:17" s="341" customFormat="1" ht="15">
      <c r="A17" s="344">
        <v>3</v>
      </c>
      <c r="B17" s="1136"/>
      <c r="C17" s="1680"/>
      <c r="D17" s="1680"/>
      <c r="E17" s="1680">
        <v>128</v>
      </c>
      <c r="F17" s="1647"/>
      <c r="G17" s="1680"/>
      <c r="H17" s="1680"/>
      <c r="I17" s="1603">
        <v>40</v>
      </c>
      <c r="J17" s="1647"/>
      <c r="K17" s="1680"/>
      <c r="L17" s="1680"/>
      <c r="M17" s="1603">
        <v>18</v>
      </c>
      <c r="N17" s="1871"/>
      <c r="O17" s="1680"/>
      <c r="P17" s="1680"/>
      <c r="Q17" s="1603">
        <v>23</v>
      </c>
    </row>
    <row r="18" spans="1:17" s="341" customFormat="1" ht="15">
      <c r="A18" s="344">
        <v>4</v>
      </c>
      <c r="B18" s="1136"/>
      <c r="C18" s="1680"/>
      <c r="D18" s="1680"/>
      <c r="E18" s="1680">
        <v>123</v>
      </c>
      <c r="F18" s="1647"/>
      <c r="G18" s="1680"/>
      <c r="H18" s="1680"/>
      <c r="I18" s="1603">
        <v>40</v>
      </c>
      <c r="J18" s="1647"/>
      <c r="K18" s="1680"/>
      <c r="L18" s="1680"/>
      <c r="M18" s="1603">
        <v>16</v>
      </c>
      <c r="N18" s="1871"/>
      <c r="O18" s="1680"/>
      <c r="P18" s="1680"/>
      <c r="Q18" s="1603">
        <v>22</v>
      </c>
    </row>
    <row r="19" spans="1:17" s="341" customFormat="1" ht="15">
      <c r="A19" s="344">
        <v>5</v>
      </c>
      <c r="B19" s="1136"/>
      <c r="C19" s="1680"/>
      <c r="D19" s="1680"/>
      <c r="E19" s="1680">
        <v>136</v>
      </c>
      <c r="F19" s="1647"/>
      <c r="G19" s="1680"/>
      <c r="H19" s="1680"/>
      <c r="I19" s="1603">
        <v>55</v>
      </c>
      <c r="J19" s="1647"/>
      <c r="K19" s="1680"/>
      <c r="L19" s="1680"/>
      <c r="M19" s="1603">
        <v>14</v>
      </c>
      <c r="N19" s="1871"/>
      <c r="O19" s="1680"/>
      <c r="P19" s="1680"/>
      <c r="Q19" s="1603">
        <v>24</v>
      </c>
    </row>
    <row r="20" spans="1:17" s="341" customFormat="1" ht="15">
      <c r="A20" s="344">
        <v>6</v>
      </c>
      <c r="B20" s="1136"/>
      <c r="C20" s="1680"/>
      <c r="D20" s="1680"/>
      <c r="E20" s="1680">
        <v>172</v>
      </c>
      <c r="F20" s="1647"/>
      <c r="G20" s="1680"/>
      <c r="H20" s="1680"/>
      <c r="I20" s="1603">
        <v>108</v>
      </c>
      <c r="J20" s="1647"/>
      <c r="K20" s="1680"/>
      <c r="L20" s="1680"/>
      <c r="M20" s="1603">
        <v>20</v>
      </c>
      <c r="N20" s="1871"/>
      <c r="O20" s="1680"/>
      <c r="P20" s="1680"/>
      <c r="Q20" s="1603">
        <v>30</v>
      </c>
    </row>
    <row r="21" spans="1:17" s="341" customFormat="1" ht="15">
      <c r="A21" s="344">
        <v>7</v>
      </c>
      <c r="B21" s="1136"/>
      <c r="C21" s="1680"/>
      <c r="D21" s="1680"/>
      <c r="E21" s="1680">
        <v>223</v>
      </c>
      <c r="F21" s="1647"/>
      <c r="G21" s="1680"/>
      <c r="H21" s="1680"/>
      <c r="I21" s="1603">
        <v>157</v>
      </c>
      <c r="J21" s="1647"/>
      <c r="K21" s="1680"/>
      <c r="L21" s="1680"/>
      <c r="M21" s="1603">
        <v>20</v>
      </c>
      <c r="N21" s="1871"/>
      <c r="O21" s="1680"/>
      <c r="P21" s="1680"/>
      <c r="Q21" s="1603">
        <v>39</v>
      </c>
    </row>
    <row r="22" spans="1:17" s="341" customFormat="1" ht="15">
      <c r="A22" s="344">
        <v>8</v>
      </c>
      <c r="B22" s="1136"/>
      <c r="C22" s="1680"/>
      <c r="D22" s="1680"/>
      <c r="E22" s="1680">
        <v>228</v>
      </c>
      <c r="F22" s="1647"/>
      <c r="G22" s="1680"/>
      <c r="H22" s="1680"/>
      <c r="I22" s="1603">
        <v>182</v>
      </c>
      <c r="J22" s="1647"/>
      <c r="K22" s="1680"/>
      <c r="L22" s="1680"/>
      <c r="M22" s="1603">
        <v>24</v>
      </c>
      <c r="N22" s="1871"/>
      <c r="O22" s="1680"/>
      <c r="P22" s="1680"/>
      <c r="Q22" s="1603">
        <v>52</v>
      </c>
    </row>
    <row r="23" spans="1:17" s="341" customFormat="1" ht="15">
      <c r="A23" s="344">
        <v>9</v>
      </c>
      <c r="B23" s="1136"/>
      <c r="C23" s="1680"/>
      <c r="D23" s="1680"/>
      <c r="E23" s="1680">
        <v>272</v>
      </c>
      <c r="F23" s="1647"/>
      <c r="G23" s="1680"/>
      <c r="H23" s="1680"/>
      <c r="I23" s="1603">
        <v>200</v>
      </c>
      <c r="J23" s="1647"/>
      <c r="K23" s="1680"/>
      <c r="L23" s="1680"/>
      <c r="M23" s="1603">
        <v>32</v>
      </c>
      <c r="N23" s="1871"/>
      <c r="O23" s="1680"/>
      <c r="P23" s="1680"/>
      <c r="Q23" s="1603">
        <v>63</v>
      </c>
    </row>
    <row r="24" spans="1:17" s="341" customFormat="1" ht="15">
      <c r="A24" s="344">
        <v>10</v>
      </c>
      <c r="B24" s="1136"/>
      <c r="C24" s="1680"/>
      <c r="D24" s="1680"/>
      <c r="E24" s="1680">
        <v>313</v>
      </c>
      <c r="F24" s="1647"/>
      <c r="G24" s="1680"/>
      <c r="H24" s="1680"/>
      <c r="I24" s="1603">
        <v>233</v>
      </c>
      <c r="J24" s="1647"/>
      <c r="K24" s="1680"/>
      <c r="L24" s="1680"/>
      <c r="M24" s="1603">
        <v>40</v>
      </c>
      <c r="N24" s="1871"/>
      <c r="O24" s="1680"/>
      <c r="P24" s="1680"/>
      <c r="Q24" s="1603">
        <v>76</v>
      </c>
    </row>
    <row r="25" spans="1:17" s="341" customFormat="1" ht="15">
      <c r="A25" s="344">
        <v>11</v>
      </c>
      <c r="B25" s="1136"/>
      <c r="C25" s="1680"/>
      <c r="D25" s="1680"/>
      <c r="E25" s="1680">
        <v>301</v>
      </c>
      <c r="F25" s="1647"/>
      <c r="G25" s="1680"/>
      <c r="H25" s="1680"/>
      <c r="I25" s="1603">
        <v>217</v>
      </c>
      <c r="J25" s="1647"/>
      <c r="K25" s="1680"/>
      <c r="L25" s="1680"/>
      <c r="M25" s="1603">
        <v>42</v>
      </c>
      <c r="N25" s="1871"/>
      <c r="O25" s="1680"/>
      <c r="P25" s="1680"/>
      <c r="Q25" s="1603">
        <v>74</v>
      </c>
    </row>
    <row r="26" spans="1:17" s="341" customFormat="1" ht="15">
      <c r="A26" s="344">
        <v>12</v>
      </c>
      <c r="B26" s="1136"/>
      <c r="C26" s="1680"/>
      <c r="D26" s="1680"/>
      <c r="E26" s="1680">
        <v>283</v>
      </c>
      <c r="F26" s="1647"/>
      <c r="G26" s="1680"/>
      <c r="H26" s="1680"/>
      <c r="I26" s="1603">
        <v>231</v>
      </c>
      <c r="J26" s="1647"/>
      <c r="K26" s="1680"/>
      <c r="L26" s="1680"/>
      <c r="M26" s="1603">
        <v>43</v>
      </c>
      <c r="N26" s="1871"/>
      <c r="O26" s="1680"/>
      <c r="P26" s="1680"/>
      <c r="Q26" s="1603">
        <v>78</v>
      </c>
    </row>
    <row r="27" spans="1:17" s="341" customFormat="1" ht="15">
      <c r="A27" s="344">
        <v>13</v>
      </c>
      <c r="B27" s="1136"/>
      <c r="C27" s="1680"/>
      <c r="D27" s="1680"/>
      <c r="E27" s="1680">
        <v>282</v>
      </c>
      <c r="F27" s="1647"/>
      <c r="G27" s="1680"/>
      <c r="H27" s="1680"/>
      <c r="I27" s="1603">
        <v>237</v>
      </c>
      <c r="J27" s="1647"/>
      <c r="K27" s="1680"/>
      <c r="L27" s="1680"/>
      <c r="M27" s="1603">
        <v>45</v>
      </c>
      <c r="N27" s="1871"/>
      <c r="O27" s="1680"/>
      <c r="P27" s="1680"/>
      <c r="Q27" s="1603">
        <v>79</v>
      </c>
    </row>
    <row r="28" spans="1:17" s="341" customFormat="1" ht="15">
      <c r="A28" s="344">
        <v>14</v>
      </c>
      <c r="B28" s="1136"/>
      <c r="C28" s="1680"/>
      <c r="D28" s="1680"/>
      <c r="E28" s="1680">
        <v>267</v>
      </c>
      <c r="F28" s="1647"/>
      <c r="G28" s="1680"/>
      <c r="H28" s="1680"/>
      <c r="I28" s="1603">
        <v>220</v>
      </c>
      <c r="J28" s="1647"/>
      <c r="K28" s="1680"/>
      <c r="L28" s="1680"/>
      <c r="M28" s="1603">
        <v>44</v>
      </c>
      <c r="N28" s="1871"/>
      <c r="O28" s="1680"/>
      <c r="P28" s="1680"/>
      <c r="Q28" s="1603">
        <v>76</v>
      </c>
    </row>
    <row r="29" spans="1:17" s="341" customFormat="1" ht="15">
      <c r="A29" s="344">
        <v>15</v>
      </c>
      <c r="B29" s="1136"/>
      <c r="C29" s="1680"/>
      <c r="D29" s="1680"/>
      <c r="E29" s="1680">
        <v>267</v>
      </c>
      <c r="F29" s="1647"/>
      <c r="G29" s="1680"/>
      <c r="H29" s="1680"/>
      <c r="I29" s="1603">
        <v>213</v>
      </c>
      <c r="J29" s="1647"/>
      <c r="K29" s="1680"/>
      <c r="L29" s="1680"/>
      <c r="M29" s="1603">
        <v>50</v>
      </c>
      <c r="N29" s="1871"/>
      <c r="O29" s="1680"/>
      <c r="P29" s="1680"/>
      <c r="Q29" s="1603">
        <v>83</v>
      </c>
    </row>
    <row r="30" spans="1:17" s="341" customFormat="1" ht="15">
      <c r="A30" s="344">
        <v>16</v>
      </c>
      <c r="B30" s="1136"/>
      <c r="C30" s="1680"/>
      <c r="D30" s="1680"/>
      <c r="E30" s="1680">
        <v>257</v>
      </c>
      <c r="F30" s="1647"/>
      <c r="G30" s="1680"/>
      <c r="H30" s="1680"/>
      <c r="I30" s="1603">
        <v>202</v>
      </c>
      <c r="J30" s="1647"/>
      <c r="K30" s="1680"/>
      <c r="L30" s="1680"/>
      <c r="M30" s="1603">
        <v>34</v>
      </c>
      <c r="N30" s="1871"/>
      <c r="O30" s="1680"/>
      <c r="P30" s="1680"/>
      <c r="Q30" s="1603">
        <v>67</v>
      </c>
    </row>
    <row r="31" spans="1:17" s="345" customFormat="1" ht="15">
      <c r="A31" s="344">
        <v>17</v>
      </c>
      <c r="B31" s="1136"/>
      <c r="C31" s="1680"/>
      <c r="D31" s="1680"/>
      <c r="E31" s="1680">
        <v>245</v>
      </c>
      <c r="F31" s="1647"/>
      <c r="G31" s="1680"/>
      <c r="H31" s="1680"/>
      <c r="I31" s="1603">
        <v>169</v>
      </c>
      <c r="J31" s="1647"/>
      <c r="K31" s="1680"/>
      <c r="L31" s="1680"/>
      <c r="M31" s="1603">
        <v>25</v>
      </c>
      <c r="N31" s="1871"/>
      <c r="O31" s="1680"/>
      <c r="P31" s="1680"/>
      <c r="Q31" s="1603">
        <v>47</v>
      </c>
    </row>
    <row r="32" spans="1:17" s="345" customFormat="1" ht="15">
      <c r="A32" s="344">
        <v>18</v>
      </c>
      <c r="B32" s="1136"/>
      <c r="C32" s="1680"/>
      <c r="D32" s="1680"/>
      <c r="E32" s="1680">
        <v>235</v>
      </c>
      <c r="F32" s="1647"/>
      <c r="G32" s="1680"/>
      <c r="H32" s="1680"/>
      <c r="I32" s="1603">
        <v>133</v>
      </c>
      <c r="J32" s="1647"/>
      <c r="K32" s="1680"/>
      <c r="L32" s="1680"/>
      <c r="M32" s="1603">
        <v>30</v>
      </c>
      <c r="N32" s="1871"/>
      <c r="O32" s="1680"/>
      <c r="P32" s="1680"/>
      <c r="Q32" s="1603">
        <v>40</v>
      </c>
    </row>
    <row r="33" spans="1:33" s="345" customFormat="1" ht="15">
      <c r="A33" s="344">
        <v>19</v>
      </c>
      <c r="B33" s="1136"/>
      <c r="C33" s="1680"/>
      <c r="D33" s="1680"/>
      <c r="E33" s="1680">
        <v>232</v>
      </c>
      <c r="F33" s="1647"/>
      <c r="G33" s="1680"/>
      <c r="H33" s="1680"/>
      <c r="I33" s="1603">
        <v>102</v>
      </c>
      <c r="J33" s="1647"/>
      <c r="K33" s="1680"/>
      <c r="L33" s="1680"/>
      <c r="M33" s="1603">
        <v>27</v>
      </c>
      <c r="N33" s="1871"/>
      <c r="O33" s="1680"/>
      <c r="P33" s="1680"/>
      <c r="Q33" s="1603">
        <v>32</v>
      </c>
    </row>
    <row r="34" spans="1:33" s="345" customFormat="1" ht="15">
      <c r="A34" s="344">
        <v>20</v>
      </c>
      <c r="B34" s="1136"/>
      <c r="C34" s="1680"/>
      <c r="D34" s="1680"/>
      <c r="E34" s="1680">
        <v>232</v>
      </c>
      <c r="F34" s="1647"/>
      <c r="G34" s="1680"/>
      <c r="H34" s="1680"/>
      <c r="I34" s="1603">
        <v>76</v>
      </c>
      <c r="J34" s="1647"/>
      <c r="K34" s="1680"/>
      <c r="L34" s="1680"/>
      <c r="M34" s="1603">
        <v>28</v>
      </c>
      <c r="N34" s="1871"/>
      <c r="O34" s="1680"/>
      <c r="P34" s="1680"/>
      <c r="Q34" s="1603">
        <v>27</v>
      </c>
    </row>
    <row r="35" spans="1:33" s="345" customFormat="1" ht="15">
      <c r="A35" s="344">
        <v>21</v>
      </c>
      <c r="B35" s="1136"/>
      <c r="C35" s="1680"/>
      <c r="D35" s="1680"/>
      <c r="E35" s="1680">
        <v>231</v>
      </c>
      <c r="F35" s="1647"/>
      <c r="G35" s="1680"/>
      <c r="H35" s="1680"/>
      <c r="I35" s="1603">
        <v>64</v>
      </c>
      <c r="J35" s="1647"/>
      <c r="K35" s="1680"/>
      <c r="L35" s="1680"/>
      <c r="M35" s="1603">
        <v>29</v>
      </c>
      <c r="N35" s="1871"/>
      <c r="O35" s="1680"/>
      <c r="P35" s="1680"/>
      <c r="Q35" s="1603">
        <v>27</v>
      </c>
    </row>
    <row r="36" spans="1:33" s="345" customFormat="1" ht="15">
      <c r="A36" s="344">
        <v>22</v>
      </c>
      <c r="B36" s="1136"/>
      <c r="C36" s="1680"/>
      <c r="D36" s="1680"/>
      <c r="E36" s="1680">
        <v>217</v>
      </c>
      <c r="F36" s="1647"/>
      <c r="G36" s="1680"/>
      <c r="H36" s="1680"/>
      <c r="I36" s="1603">
        <v>62</v>
      </c>
      <c r="J36" s="1647"/>
      <c r="K36" s="1680"/>
      <c r="L36" s="1680"/>
      <c r="M36" s="1603">
        <v>29</v>
      </c>
      <c r="N36" s="1871"/>
      <c r="O36" s="1680"/>
      <c r="P36" s="1680"/>
      <c r="Q36" s="1603">
        <v>29</v>
      </c>
    </row>
    <row r="37" spans="1:33" s="345" customFormat="1" ht="15">
      <c r="A37" s="344">
        <v>23</v>
      </c>
      <c r="B37" s="1136"/>
      <c r="C37" s="1680"/>
      <c r="D37" s="1680"/>
      <c r="E37" s="1603">
        <v>201</v>
      </c>
      <c r="F37" s="1647"/>
      <c r="G37" s="1680"/>
      <c r="H37" s="1680"/>
      <c r="I37" s="1603">
        <v>52</v>
      </c>
      <c r="J37" s="1647"/>
      <c r="K37" s="1680"/>
      <c r="L37" s="1680"/>
      <c r="M37" s="1603">
        <v>22</v>
      </c>
      <c r="N37" s="1871"/>
      <c r="O37" s="1680"/>
      <c r="P37" s="1680"/>
      <c r="Q37" s="1603">
        <v>25</v>
      </c>
    </row>
    <row r="38" spans="1:33" s="345" customFormat="1" ht="15">
      <c r="A38" s="344">
        <v>24</v>
      </c>
      <c r="B38" s="1136"/>
      <c r="C38" s="1680"/>
      <c r="D38" s="1680"/>
      <c r="E38" s="1603">
        <v>169</v>
      </c>
      <c r="F38" s="1647"/>
      <c r="G38" s="1680"/>
      <c r="H38" s="1680"/>
      <c r="I38" s="1603">
        <v>48</v>
      </c>
      <c r="J38" s="1647"/>
      <c r="K38" s="1680"/>
      <c r="L38" s="1680"/>
      <c r="M38" s="1603">
        <v>17</v>
      </c>
      <c r="N38" s="1871"/>
      <c r="O38" s="1680"/>
      <c r="P38" s="1680"/>
      <c r="Q38" s="1603">
        <v>22</v>
      </c>
    </row>
    <row r="39" spans="1:33" s="345" customFormat="1" ht="15">
      <c r="A39" s="344" t="s">
        <v>19</v>
      </c>
      <c r="B39" s="1200"/>
      <c r="C39" s="1681"/>
      <c r="D39" s="1681"/>
      <c r="E39" s="1682">
        <f>SUM(E15:E38)</f>
        <v>5300</v>
      </c>
      <c r="F39" s="1681"/>
      <c r="G39" s="1681"/>
      <c r="H39" s="1681"/>
      <c r="I39" s="1682">
        <f>SUM(I15:I38)</f>
        <v>3124</v>
      </c>
      <c r="J39" s="1681"/>
      <c r="K39" s="1681"/>
      <c r="L39" s="1681"/>
      <c r="M39" s="1682">
        <f>SUM(M15:M38)</f>
        <v>696</v>
      </c>
      <c r="N39" s="1872"/>
      <c r="O39" s="1681"/>
      <c r="P39" s="1681"/>
      <c r="Q39" s="1682">
        <f>SUM(Q15:Q38)</f>
        <v>1082</v>
      </c>
    </row>
    <row r="40" spans="1:33" s="335" customFormat="1" ht="12.75" customHeight="1">
      <c r="A40" s="335" t="s">
        <v>20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 s="335" customFormat="1" ht="12.75" customHeight="1">
      <c r="A41" s="335" t="s">
        <v>21</v>
      </c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>
      <c r="A42" s="335" t="s">
        <v>651</v>
      </c>
      <c r="K42" s="335"/>
      <c r="L42" s="335"/>
      <c r="M42" s="335"/>
      <c r="N42" s="335"/>
      <c r="O42" s="335"/>
      <c r="P42" s="335"/>
      <c r="Q42" s="335"/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>
      <c r="A43" s="335" t="s">
        <v>23</v>
      </c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  <row r="44" spans="1:33"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>
      <c r="B1" s="2597" t="s">
        <v>484</v>
      </c>
      <c r="C1" s="2142"/>
      <c r="D1" s="2142"/>
      <c r="E1" s="2142"/>
      <c r="F1" s="2142"/>
      <c r="J1" s="801" t="s">
        <v>176</v>
      </c>
      <c r="N1" s="2593" t="s">
        <v>79</v>
      </c>
      <c r="O1" s="2593"/>
      <c r="P1" s="2593"/>
      <c r="Q1" s="2593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47" customFormat="1" ht="10.5" customHeight="1">
      <c r="B2" s="2586" t="s">
        <v>1</v>
      </c>
      <c r="C2" s="2128"/>
      <c r="D2" s="2128"/>
      <c r="E2" s="2128"/>
      <c r="F2" s="2128"/>
      <c r="N2" s="2586" t="s">
        <v>2</v>
      </c>
      <c r="O2" s="2594"/>
      <c r="P2" s="2594"/>
      <c r="Q2" s="2594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47" customFormat="1" ht="13.5" customHeight="1">
      <c r="N3" s="347" t="s">
        <v>3</v>
      </c>
      <c r="O3" s="347" t="s">
        <v>656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47" customFormat="1" ht="15" customHeight="1">
      <c r="B4" s="2596" t="s">
        <v>4</v>
      </c>
      <c r="C4" s="2142"/>
      <c r="D4" s="349"/>
      <c r="E4" s="995"/>
      <c r="F4" s="995"/>
      <c r="G4" s="995"/>
      <c r="H4" s="995"/>
      <c r="I4" s="899" t="s">
        <v>5</v>
      </c>
      <c r="J4" s="348"/>
      <c r="K4" s="348"/>
      <c r="L4" s="348"/>
      <c r="O4" s="1232" t="s">
        <v>80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47" customFormat="1" ht="9.75" customHeight="1">
      <c r="B5" s="2595" t="s">
        <v>7</v>
      </c>
      <c r="C5" s="2140"/>
      <c r="D5" s="348"/>
      <c r="E5" s="348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47" customFormat="1" ht="12" customHeight="1">
      <c r="A6" s="258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47" customFormat="1" ht="15.75">
      <c r="A7" s="258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47" customFormat="1" ht="9" customHeight="1">
      <c r="A8" s="1297">
        <v>1520</v>
      </c>
      <c r="B8" s="1297">
        <v>1526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47" customFormat="1">
      <c r="A9" s="2583" t="s">
        <v>9</v>
      </c>
      <c r="B9" s="2589" t="s">
        <v>10</v>
      </c>
      <c r="C9" s="2590"/>
      <c r="D9" s="2590"/>
      <c r="E9" s="2590"/>
      <c r="F9" s="2590"/>
      <c r="G9" s="2590"/>
      <c r="H9" s="2590"/>
      <c r="I9" s="2591"/>
      <c r="J9" s="2589" t="s">
        <v>11</v>
      </c>
      <c r="K9" s="2590"/>
      <c r="L9" s="2590"/>
      <c r="M9" s="2590"/>
      <c r="N9" s="2590"/>
      <c r="O9" s="2590"/>
      <c r="P9" s="2590"/>
      <c r="Q9" s="2591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47" customFormat="1">
      <c r="A10" s="2584"/>
      <c r="B10" s="2581" t="s">
        <v>81</v>
      </c>
      <c r="C10" s="2582"/>
      <c r="D10" s="2582"/>
      <c r="E10" s="2592"/>
      <c r="F10" s="2581" t="s">
        <v>82</v>
      </c>
      <c r="G10" s="2135"/>
      <c r="H10" s="2135"/>
      <c r="I10" s="2136"/>
      <c r="J10" s="2581" t="s">
        <v>81</v>
      </c>
      <c r="K10" s="2582"/>
      <c r="L10" s="2582"/>
      <c r="M10" s="2592"/>
      <c r="N10" s="2581" t="s">
        <v>82</v>
      </c>
      <c r="O10" s="2582"/>
      <c r="P10" s="2582"/>
      <c r="Q10" s="2592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47" customFormat="1">
      <c r="A11" s="2584"/>
      <c r="B11" s="2581" t="s">
        <v>14</v>
      </c>
      <c r="C11" s="2582"/>
      <c r="E11" s="351">
        <v>2400</v>
      </c>
      <c r="F11" s="2581" t="s">
        <v>14</v>
      </c>
      <c r="G11" s="2582"/>
      <c r="H11" s="350"/>
      <c r="I11" s="351">
        <v>4800</v>
      </c>
      <c r="J11" s="2581" t="s">
        <v>14</v>
      </c>
      <c r="K11" s="2582"/>
      <c r="L11" s="350"/>
      <c r="M11" s="351">
        <f>E11</f>
        <v>2400</v>
      </c>
      <c r="N11" s="2581" t="s">
        <v>14</v>
      </c>
      <c r="O11" s="2582"/>
      <c r="P11" s="350"/>
      <c r="Q11" s="351">
        <f>I11</f>
        <v>4800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53" customFormat="1" ht="35.25" customHeight="1">
      <c r="A12" s="2585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>
      <c r="A14" s="356">
        <v>0</v>
      </c>
      <c r="B14" s="1150"/>
      <c r="C14" s="1684"/>
      <c r="D14" s="1684"/>
      <c r="E14" s="1684"/>
      <c r="F14" s="1685"/>
      <c r="G14" s="1684"/>
      <c r="H14" s="1684"/>
      <c r="I14" s="1683"/>
      <c r="J14" s="1685"/>
      <c r="K14" s="1684"/>
      <c r="L14" s="1684"/>
      <c r="M14" s="1684"/>
      <c r="N14" s="1685"/>
      <c r="O14" s="1684"/>
      <c r="P14" s="1684"/>
      <c r="Q14" s="1683"/>
    </row>
    <row r="15" spans="1:33" s="1462" customFormat="1" ht="15">
      <c r="A15" s="1461">
        <v>1</v>
      </c>
      <c r="B15" s="1150"/>
      <c r="C15" s="1684"/>
      <c r="D15" s="1684"/>
      <c r="E15" s="1684">
        <v>172</v>
      </c>
      <c r="F15" s="1685"/>
      <c r="G15" s="1684"/>
      <c r="H15" s="1684"/>
      <c r="I15" s="1684">
        <v>249</v>
      </c>
      <c r="J15" s="1685"/>
      <c r="K15" s="1684"/>
      <c r="L15" s="1684"/>
      <c r="M15" s="1603">
        <v>53</v>
      </c>
      <c r="N15" s="1685"/>
      <c r="O15" s="1684"/>
      <c r="P15" s="1684"/>
      <c r="Q15" s="1684">
        <v>132</v>
      </c>
    </row>
    <row r="16" spans="1:33" s="353" customFormat="1" ht="15">
      <c r="A16" s="356">
        <v>2</v>
      </c>
      <c r="B16" s="1150"/>
      <c r="C16" s="1684"/>
      <c r="D16" s="1684"/>
      <c r="E16" s="1684">
        <v>174</v>
      </c>
      <c r="F16" s="1685"/>
      <c r="G16" s="1684"/>
      <c r="H16" s="1684"/>
      <c r="I16" s="1647">
        <v>238</v>
      </c>
      <c r="J16" s="1685"/>
      <c r="K16" s="1684"/>
      <c r="L16" s="1684"/>
      <c r="M16" s="1603">
        <v>54</v>
      </c>
      <c r="N16" s="1685"/>
      <c r="O16" s="1684"/>
      <c r="P16" s="1684"/>
      <c r="Q16" s="1647">
        <v>130</v>
      </c>
    </row>
    <row r="17" spans="1:17" s="353" customFormat="1" ht="15">
      <c r="A17" s="356">
        <v>3</v>
      </c>
      <c r="B17" s="1150"/>
      <c r="C17" s="1684"/>
      <c r="D17" s="1684"/>
      <c r="E17" s="1684">
        <v>166</v>
      </c>
      <c r="F17" s="1685"/>
      <c r="G17" s="1684"/>
      <c r="H17" s="1684"/>
      <c r="I17" s="1647">
        <v>214</v>
      </c>
      <c r="J17" s="1685"/>
      <c r="K17" s="1684"/>
      <c r="L17" s="1684"/>
      <c r="M17" s="1603">
        <v>52</v>
      </c>
      <c r="N17" s="1685"/>
      <c r="O17" s="1684"/>
      <c r="P17" s="1684"/>
      <c r="Q17" s="1647">
        <v>124</v>
      </c>
    </row>
    <row r="18" spans="1:17" s="353" customFormat="1" ht="15">
      <c r="A18" s="356">
        <v>4</v>
      </c>
      <c r="B18" s="1150"/>
      <c r="C18" s="1684"/>
      <c r="D18" s="1684"/>
      <c r="E18" s="1684">
        <v>155</v>
      </c>
      <c r="F18" s="1685"/>
      <c r="G18" s="1684"/>
      <c r="H18" s="1684"/>
      <c r="I18" s="1647">
        <v>210</v>
      </c>
      <c r="J18" s="1685"/>
      <c r="K18" s="1684"/>
      <c r="L18" s="1684"/>
      <c r="M18" s="1603">
        <v>44</v>
      </c>
      <c r="N18" s="1685"/>
      <c r="O18" s="1684"/>
      <c r="P18" s="1684"/>
      <c r="Q18" s="1647">
        <v>122</v>
      </c>
    </row>
    <row r="19" spans="1:17" s="353" customFormat="1" ht="15">
      <c r="A19" s="356">
        <v>5</v>
      </c>
      <c r="B19" s="1150"/>
      <c r="C19" s="1684"/>
      <c r="D19" s="1684"/>
      <c r="E19" s="1684">
        <v>156</v>
      </c>
      <c r="F19" s="1685"/>
      <c r="G19" s="1684"/>
      <c r="H19" s="1684"/>
      <c r="I19" s="1647">
        <v>217</v>
      </c>
      <c r="J19" s="1685"/>
      <c r="K19" s="1684"/>
      <c r="L19" s="1684"/>
      <c r="M19" s="1603">
        <v>43</v>
      </c>
      <c r="N19" s="1685"/>
      <c r="O19" s="1684"/>
      <c r="P19" s="1684"/>
      <c r="Q19" s="1647">
        <v>121</v>
      </c>
    </row>
    <row r="20" spans="1:17" s="353" customFormat="1" ht="15">
      <c r="A20" s="356">
        <v>6</v>
      </c>
      <c r="B20" s="1150"/>
      <c r="C20" s="1684"/>
      <c r="D20" s="1684"/>
      <c r="E20" s="1684">
        <v>190</v>
      </c>
      <c r="F20" s="1685"/>
      <c r="G20" s="1684"/>
      <c r="H20" s="1684"/>
      <c r="I20" s="1647">
        <v>234</v>
      </c>
      <c r="J20" s="1685"/>
      <c r="K20" s="1684"/>
      <c r="L20" s="1684"/>
      <c r="M20" s="1603">
        <v>46</v>
      </c>
      <c r="N20" s="1685"/>
      <c r="O20" s="1684"/>
      <c r="P20" s="1684"/>
      <c r="Q20" s="1647">
        <v>128</v>
      </c>
    </row>
    <row r="21" spans="1:17" s="353" customFormat="1" ht="15">
      <c r="A21" s="356">
        <v>7</v>
      </c>
      <c r="B21" s="1150"/>
      <c r="C21" s="1684"/>
      <c r="D21" s="1684"/>
      <c r="E21" s="1684">
        <v>243</v>
      </c>
      <c r="F21" s="1685"/>
      <c r="G21" s="1684"/>
      <c r="H21" s="1684"/>
      <c r="I21" s="1647">
        <v>258</v>
      </c>
      <c r="J21" s="1685"/>
      <c r="K21" s="1684"/>
      <c r="L21" s="1684"/>
      <c r="M21" s="1603">
        <v>54</v>
      </c>
      <c r="N21" s="1685"/>
      <c r="O21" s="1684"/>
      <c r="P21" s="1684"/>
      <c r="Q21" s="1647">
        <v>129</v>
      </c>
    </row>
    <row r="22" spans="1:17" s="353" customFormat="1" ht="15">
      <c r="A22" s="356">
        <v>8</v>
      </c>
      <c r="B22" s="1150"/>
      <c r="C22" s="1684"/>
      <c r="D22" s="1684"/>
      <c r="E22" s="1684">
        <v>335</v>
      </c>
      <c r="F22" s="1685"/>
      <c r="G22" s="1684"/>
      <c r="H22" s="1684"/>
      <c r="I22" s="1647">
        <v>295</v>
      </c>
      <c r="J22" s="1685"/>
      <c r="K22" s="1684"/>
      <c r="L22" s="1684"/>
      <c r="M22" s="1603">
        <v>60</v>
      </c>
      <c r="N22" s="1685"/>
      <c r="O22" s="1684"/>
      <c r="P22" s="1684"/>
      <c r="Q22" s="1647">
        <v>136</v>
      </c>
    </row>
    <row r="23" spans="1:17" s="353" customFormat="1" ht="15">
      <c r="A23" s="356">
        <v>9</v>
      </c>
      <c r="B23" s="1150"/>
      <c r="C23" s="1684"/>
      <c r="D23" s="1684"/>
      <c r="E23" s="1684">
        <v>472</v>
      </c>
      <c r="F23" s="1685"/>
      <c r="G23" s="1684"/>
      <c r="H23" s="1684"/>
      <c r="I23" s="1647">
        <v>376</v>
      </c>
      <c r="J23" s="1685"/>
      <c r="K23" s="1684"/>
      <c r="L23" s="1684"/>
      <c r="M23" s="1603">
        <v>65</v>
      </c>
      <c r="N23" s="1685"/>
      <c r="O23" s="1684"/>
      <c r="P23" s="1684"/>
      <c r="Q23" s="1647">
        <v>153</v>
      </c>
    </row>
    <row r="24" spans="1:17" s="353" customFormat="1" ht="15">
      <c r="A24" s="356">
        <v>10</v>
      </c>
      <c r="B24" s="1150"/>
      <c r="C24" s="1684"/>
      <c r="D24" s="1684"/>
      <c r="E24" s="1684">
        <v>539</v>
      </c>
      <c r="F24" s="1685"/>
      <c r="G24" s="1684"/>
      <c r="H24" s="1684"/>
      <c r="I24" s="1647">
        <v>466</v>
      </c>
      <c r="J24" s="1685"/>
      <c r="K24" s="1684"/>
      <c r="L24" s="1684"/>
      <c r="M24" s="1603">
        <v>80</v>
      </c>
      <c r="N24" s="1685"/>
      <c r="O24" s="1684"/>
      <c r="P24" s="1684"/>
      <c r="Q24" s="1647">
        <v>196</v>
      </c>
    </row>
    <row r="25" spans="1:17" s="353" customFormat="1" ht="15">
      <c r="A25" s="356">
        <v>11</v>
      </c>
      <c r="B25" s="1150"/>
      <c r="C25" s="1684"/>
      <c r="D25" s="1684"/>
      <c r="E25" s="1684">
        <v>548</v>
      </c>
      <c r="F25" s="1685"/>
      <c r="G25" s="1684"/>
      <c r="H25" s="1684"/>
      <c r="I25" s="1647">
        <v>503</v>
      </c>
      <c r="J25" s="1685"/>
      <c r="K25" s="1684"/>
      <c r="L25" s="1684"/>
      <c r="M25" s="1603">
        <v>90</v>
      </c>
      <c r="N25" s="1685"/>
      <c r="O25" s="1684"/>
      <c r="P25" s="1684"/>
      <c r="Q25" s="1647">
        <v>215</v>
      </c>
    </row>
    <row r="26" spans="1:17" s="353" customFormat="1" ht="15">
      <c r="A26" s="356">
        <v>12</v>
      </c>
      <c r="B26" s="1150"/>
      <c r="C26" s="1684"/>
      <c r="D26" s="1684"/>
      <c r="E26" s="1684">
        <v>542</v>
      </c>
      <c r="F26" s="1685"/>
      <c r="G26" s="1684"/>
      <c r="H26" s="1684"/>
      <c r="I26" s="1647">
        <v>488</v>
      </c>
      <c r="J26" s="1685"/>
      <c r="K26" s="1684"/>
      <c r="L26" s="1684"/>
      <c r="M26" s="1603">
        <v>97</v>
      </c>
      <c r="N26" s="1685"/>
      <c r="O26" s="1684"/>
      <c r="P26" s="1684"/>
      <c r="Q26" s="1647">
        <v>204</v>
      </c>
    </row>
    <row r="27" spans="1:17" s="353" customFormat="1" ht="15">
      <c r="A27" s="356">
        <v>13</v>
      </c>
      <c r="B27" s="1150"/>
      <c r="C27" s="1684"/>
      <c r="D27" s="1684"/>
      <c r="E27" s="1684">
        <v>525</v>
      </c>
      <c r="F27" s="1685"/>
      <c r="G27" s="1684"/>
      <c r="H27" s="1684"/>
      <c r="I27" s="1647">
        <v>475</v>
      </c>
      <c r="J27" s="1685"/>
      <c r="K27" s="1684"/>
      <c r="L27" s="1684"/>
      <c r="M27" s="1603">
        <v>98</v>
      </c>
      <c r="N27" s="1685"/>
      <c r="O27" s="1684"/>
      <c r="P27" s="1684"/>
      <c r="Q27" s="1647">
        <v>204</v>
      </c>
    </row>
    <row r="28" spans="1:17" s="353" customFormat="1" ht="15">
      <c r="A28" s="356">
        <v>14</v>
      </c>
      <c r="B28" s="1150"/>
      <c r="C28" s="1684"/>
      <c r="D28" s="1684"/>
      <c r="E28" s="1684">
        <v>502</v>
      </c>
      <c r="F28" s="1685"/>
      <c r="G28" s="1684"/>
      <c r="H28" s="1684"/>
      <c r="I28" s="1647">
        <v>457</v>
      </c>
      <c r="J28" s="1685"/>
      <c r="K28" s="1684"/>
      <c r="L28" s="1684"/>
      <c r="M28" s="1603">
        <v>89</v>
      </c>
      <c r="N28" s="1685"/>
      <c r="O28" s="1684"/>
      <c r="P28" s="1684"/>
      <c r="Q28" s="1647">
        <v>197</v>
      </c>
    </row>
    <row r="29" spans="1:17" s="353" customFormat="1" ht="15">
      <c r="A29" s="356">
        <v>15</v>
      </c>
      <c r="B29" s="1150"/>
      <c r="C29" s="1684"/>
      <c r="D29" s="1684"/>
      <c r="E29" s="1684">
        <v>505</v>
      </c>
      <c r="F29" s="1685"/>
      <c r="G29" s="1684"/>
      <c r="H29" s="1684"/>
      <c r="I29" s="1647">
        <v>446</v>
      </c>
      <c r="J29" s="1685"/>
      <c r="K29" s="1684"/>
      <c r="L29" s="1684"/>
      <c r="M29" s="1603">
        <v>85</v>
      </c>
      <c r="N29" s="1685"/>
      <c r="O29" s="1684"/>
      <c r="P29" s="1684"/>
      <c r="Q29" s="1647">
        <v>216</v>
      </c>
    </row>
    <row r="30" spans="1:17" s="353" customFormat="1" ht="15">
      <c r="A30" s="356">
        <v>16</v>
      </c>
      <c r="B30" s="1150"/>
      <c r="C30" s="1684"/>
      <c r="D30" s="1684"/>
      <c r="E30" s="1684">
        <v>466</v>
      </c>
      <c r="F30" s="1685"/>
      <c r="G30" s="1684"/>
      <c r="H30" s="1684"/>
      <c r="I30" s="1647">
        <v>458</v>
      </c>
      <c r="J30" s="1685"/>
      <c r="K30" s="1684"/>
      <c r="L30" s="1684"/>
      <c r="M30" s="1603">
        <v>82</v>
      </c>
      <c r="N30" s="1685"/>
      <c r="O30" s="1684"/>
      <c r="P30" s="1684"/>
      <c r="Q30" s="1647">
        <v>202</v>
      </c>
    </row>
    <row r="31" spans="1:17" s="357" customFormat="1" ht="15">
      <c r="A31" s="356">
        <v>17</v>
      </c>
      <c r="B31" s="1150"/>
      <c r="C31" s="1684"/>
      <c r="D31" s="1684"/>
      <c r="E31" s="1684">
        <v>413</v>
      </c>
      <c r="F31" s="1685"/>
      <c r="G31" s="1684"/>
      <c r="H31" s="1684"/>
      <c r="I31" s="1647">
        <v>423</v>
      </c>
      <c r="J31" s="1685"/>
      <c r="K31" s="1684"/>
      <c r="L31" s="1684"/>
      <c r="M31" s="1603">
        <v>71</v>
      </c>
      <c r="N31" s="1685"/>
      <c r="O31" s="1684"/>
      <c r="P31" s="1684"/>
      <c r="Q31" s="1647">
        <v>202</v>
      </c>
    </row>
    <row r="32" spans="1:17" s="357" customFormat="1" ht="15">
      <c r="A32" s="356">
        <v>18</v>
      </c>
      <c r="B32" s="1150"/>
      <c r="C32" s="1684"/>
      <c r="D32" s="1684"/>
      <c r="E32" s="1684">
        <v>337</v>
      </c>
      <c r="F32" s="1685"/>
      <c r="G32" s="1684"/>
      <c r="H32" s="1684"/>
      <c r="I32" s="1647">
        <v>380</v>
      </c>
      <c r="J32" s="1685"/>
      <c r="K32" s="1684"/>
      <c r="L32" s="1684"/>
      <c r="M32" s="1603">
        <v>59</v>
      </c>
      <c r="N32" s="1685"/>
      <c r="O32" s="1684"/>
      <c r="P32" s="1684"/>
      <c r="Q32" s="1647">
        <v>175</v>
      </c>
    </row>
    <row r="33" spans="1:33" s="357" customFormat="1" ht="15">
      <c r="A33" s="356">
        <v>19</v>
      </c>
      <c r="B33" s="1150"/>
      <c r="C33" s="1684"/>
      <c r="D33" s="1684"/>
      <c r="E33" s="1684">
        <v>265</v>
      </c>
      <c r="F33" s="1685"/>
      <c r="G33" s="1684"/>
      <c r="H33" s="1684"/>
      <c r="I33" s="1647">
        <v>343</v>
      </c>
      <c r="J33" s="1685"/>
      <c r="K33" s="1684"/>
      <c r="L33" s="1684"/>
      <c r="M33" s="1603">
        <v>51</v>
      </c>
      <c r="N33" s="1685"/>
      <c r="O33" s="1684"/>
      <c r="P33" s="1684"/>
      <c r="Q33" s="1647">
        <v>139</v>
      </c>
    </row>
    <row r="34" spans="1:33" s="357" customFormat="1" ht="15">
      <c r="A34" s="356">
        <v>20</v>
      </c>
      <c r="B34" s="1150"/>
      <c r="C34" s="1684"/>
      <c r="D34" s="1684"/>
      <c r="E34" s="1684">
        <v>233</v>
      </c>
      <c r="F34" s="1685"/>
      <c r="G34" s="1684"/>
      <c r="H34" s="1684"/>
      <c r="I34" s="1647">
        <v>356</v>
      </c>
      <c r="J34" s="1685"/>
      <c r="K34" s="1684"/>
      <c r="L34" s="1684"/>
      <c r="M34" s="1603">
        <v>54</v>
      </c>
      <c r="N34" s="1685"/>
      <c r="O34" s="1684"/>
      <c r="P34" s="1684"/>
      <c r="Q34" s="1647">
        <v>158</v>
      </c>
    </row>
    <row r="35" spans="1:33" s="357" customFormat="1" ht="15">
      <c r="A35" s="356">
        <v>21</v>
      </c>
      <c r="B35" s="1150"/>
      <c r="C35" s="1684"/>
      <c r="D35" s="1684"/>
      <c r="E35" s="1684">
        <v>197</v>
      </c>
      <c r="F35" s="1685"/>
      <c r="G35" s="1684"/>
      <c r="H35" s="1684"/>
      <c r="I35" s="1647">
        <v>336</v>
      </c>
      <c r="J35" s="1685"/>
      <c r="K35" s="1684"/>
      <c r="L35" s="1684"/>
      <c r="M35" s="1603">
        <v>46</v>
      </c>
      <c r="N35" s="1685"/>
      <c r="O35" s="1684"/>
      <c r="P35" s="1684"/>
      <c r="Q35" s="1647">
        <v>142</v>
      </c>
    </row>
    <row r="36" spans="1:33" s="357" customFormat="1" ht="15">
      <c r="A36" s="356">
        <v>22</v>
      </c>
      <c r="B36" s="1150"/>
      <c r="C36" s="1684"/>
      <c r="D36" s="1684"/>
      <c r="E36" s="1684">
        <v>178</v>
      </c>
      <c r="F36" s="1685"/>
      <c r="G36" s="1684"/>
      <c r="H36" s="1684"/>
      <c r="I36" s="1647">
        <v>326</v>
      </c>
      <c r="J36" s="1685"/>
      <c r="K36" s="1684"/>
      <c r="L36" s="1684"/>
      <c r="M36" s="1603">
        <v>46</v>
      </c>
      <c r="N36" s="1685"/>
      <c r="O36" s="1684"/>
      <c r="P36" s="1684"/>
      <c r="Q36" s="1647">
        <v>143</v>
      </c>
    </row>
    <row r="37" spans="1:33" s="357" customFormat="1" ht="15">
      <c r="A37" s="356">
        <v>23</v>
      </c>
      <c r="B37" s="1150"/>
      <c r="C37" s="1684"/>
      <c r="D37" s="1684"/>
      <c r="E37" s="1603">
        <v>177</v>
      </c>
      <c r="F37" s="1685"/>
      <c r="G37" s="1684"/>
      <c r="H37" s="1684"/>
      <c r="I37" s="1647">
        <v>295</v>
      </c>
      <c r="J37" s="1685"/>
      <c r="K37" s="1684"/>
      <c r="L37" s="1684"/>
      <c r="M37" s="1603">
        <v>48</v>
      </c>
      <c r="N37" s="1685"/>
      <c r="O37" s="1684"/>
      <c r="P37" s="1684"/>
      <c r="Q37" s="1647">
        <v>129</v>
      </c>
    </row>
    <row r="38" spans="1:33" s="357" customFormat="1" ht="15">
      <c r="A38" s="356">
        <v>24</v>
      </c>
      <c r="B38" s="1150"/>
      <c r="C38" s="1684"/>
      <c r="D38" s="1684"/>
      <c r="E38" s="1603">
        <v>182</v>
      </c>
      <c r="F38" s="1685"/>
      <c r="G38" s="1684"/>
      <c r="H38" s="1684"/>
      <c r="I38" s="1647">
        <v>264</v>
      </c>
      <c r="J38" s="1685"/>
      <c r="K38" s="1684"/>
      <c r="L38" s="1684"/>
      <c r="M38" s="1603">
        <v>48</v>
      </c>
      <c r="N38" s="1685"/>
      <c r="O38" s="1684"/>
      <c r="P38" s="1684"/>
      <c r="Q38" s="1647">
        <v>117</v>
      </c>
    </row>
    <row r="39" spans="1:33" s="357" customFormat="1" ht="15">
      <c r="A39" s="356" t="s">
        <v>19</v>
      </c>
      <c r="B39" s="1199"/>
      <c r="C39" s="1686"/>
      <c r="D39" s="1686"/>
      <c r="E39" s="1687">
        <f>SUM(E15:E38)</f>
        <v>7672</v>
      </c>
      <c r="F39" s="1686"/>
      <c r="G39" s="1686"/>
      <c r="H39" s="1686"/>
      <c r="I39" s="1687">
        <f>SUM(I15:I38)</f>
        <v>8307</v>
      </c>
      <c r="J39" s="1686"/>
      <c r="K39" s="1686"/>
      <c r="L39" s="1686"/>
      <c r="M39" s="1687">
        <f>SUM(M15:M38)</f>
        <v>1515</v>
      </c>
      <c r="N39" s="1686"/>
      <c r="O39" s="1686"/>
      <c r="P39" s="1686"/>
      <c r="Q39" s="1687">
        <f>SUM(Q15:Q38)</f>
        <v>3814</v>
      </c>
    </row>
    <row r="40" spans="1:33" s="347" customFormat="1" ht="12.75" customHeight="1">
      <c r="A40" s="347" t="s">
        <v>20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 s="347" customFormat="1" ht="12.75" customHeight="1">
      <c r="A41" s="347" t="s">
        <v>21</v>
      </c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>
      <c r="A42" s="347" t="s">
        <v>651</v>
      </c>
      <c r="K42" s="347"/>
      <c r="L42" s="347"/>
      <c r="M42" s="347"/>
      <c r="N42" s="347"/>
      <c r="O42" s="347"/>
      <c r="P42" s="347"/>
      <c r="Q42" s="347"/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>
      <c r="A43" s="347" t="s">
        <v>23</v>
      </c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  <row r="44" spans="1:33">
      <c r="R44" s="996"/>
      <c r="S44" s="996"/>
      <c r="T44" s="996"/>
      <c r="U44" s="996"/>
      <c r="V44" s="996"/>
      <c r="W44" s="996"/>
      <c r="X44" s="996"/>
      <c r="Y44" s="996"/>
      <c r="Z44" s="996"/>
      <c r="AA44" s="996"/>
      <c r="AB44" s="996"/>
      <c r="AC44" s="996"/>
      <c r="AD44" s="996"/>
      <c r="AE44" s="996"/>
      <c r="AF44" s="996"/>
      <c r="AG44" s="99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>
      <c r="B1" s="2614" t="s">
        <v>484</v>
      </c>
      <c r="C1" s="2142"/>
      <c r="D1" s="2142"/>
      <c r="E1" s="2142"/>
      <c r="F1" s="2142"/>
      <c r="J1" s="801" t="s">
        <v>176</v>
      </c>
      <c r="N1" s="2610" t="s">
        <v>79</v>
      </c>
      <c r="O1" s="2610"/>
      <c r="P1" s="2610"/>
      <c r="Q1" s="2610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59" customFormat="1" ht="10.5" customHeight="1">
      <c r="B2" s="2603" t="s">
        <v>1</v>
      </c>
      <c r="C2" s="2128"/>
      <c r="D2" s="2128"/>
      <c r="E2" s="2128"/>
      <c r="F2" s="2128"/>
      <c r="N2" s="2603" t="s">
        <v>2</v>
      </c>
      <c r="O2" s="2611"/>
      <c r="P2" s="2611"/>
      <c r="Q2" s="2611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59" customFormat="1" ht="13.5" customHeight="1">
      <c r="N3" s="359" t="s">
        <v>3</v>
      </c>
      <c r="O3" s="1944" t="s">
        <v>656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59" customFormat="1" ht="15" customHeight="1">
      <c r="B4" s="2613" t="s">
        <v>4</v>
      </c>
      <c r="C4" s="2142"/>
      <c r="D4" s="361"/>
      <c r="E4" s="993"/>
      <c r="F4" s="993"/>
      <c r="G4" s="993"/>
      <c r="H4" s="993"/>
      <c r="I4" s="900" t="s">
        <v>5</v>
      </c>
      <c r="J4" s="360"/>
      <c r="K4" s="360"/>
      <c r="L4" s="360"/>
      <c r="O4" s="1231" t="s">
        <v>83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59" customFormat="1" ht="9.75" customHeight="1">
      <c r="B5" s="2612" t="s">
        <v>7</v>
      </c>
      <c r="C5" s="2140"/>
      <c r="D5" s="360"/>
      <c r="E5" s="360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59" customFormat="1" ht="12" customHeight="1">
      <c r="A6" s="2604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59" customFormat="1" ht="15.75">
      <c r="A7" s="2605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59" customFormat="1" ht="9" customHeight="1">
      <c r="A8" s="1297">
        <v>1522</v>
      </c>
      <c r="B8" s="1297">
        <v>1523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59" customFormat="1">
      <c r="A9" s="2600" t="s">
        <v>9</v>
      </c>
      <c r="B9" s="2606" t="s">
        <v>10</v>
      </c>
      <c r="C9" s="2607"/>
      <c r="D9" s="2607"/>
      <c r="E9" s="2607"/>
      <c r="F9" s="2607"/>
      <c r="G9" s="2607"/>
      <c r="H9" s="2607"/>
      <c r="I9" s="2608"/>
      <c r="J9" s="2606" t="s">
        <v>11</v>
      </c>
      <c r="K9" s="2607"/>
      <c r="L9" s="2607"/>
      <c r="M9" s="2607"/>
      <c r="N9" s="2607"/>
      <c r="O9" s="2607"/>
      <c r="P9" s="2607"/>
      <c r="Q9" s="2608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59" customFormat="1">
      <c r="A10" s="2601"/>
      <c r="B10" s="2598" t="s">
        <v>84</v>
      </c>
      <c r="C10" s="2599"/>
      <c r="D10" s="2599"/>
      <c r="E10" s="2609"/>
      <c r="F10" s="2598" t="s">
        <v>85</v>
      </c>
      <c r="G10" s="2135"/>
      <c r="H10" s="2135"/>
      <c r="I10" s="2136"/>
      <c r="J10" s="2598" t="s">
        <v>84</v>
      </c>
      <c r="K10" s="2599"/>
      <c r="L10" s="2599"/>
      <c r="M10" s="2609"/>
      <c r="N10" s="2598" t="s">
        <v>85</v>
      </c>
      <c r="O10" s="2599"/>
      <c r="P10" s="2599"/>
      <c r="Q10" s="2609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59" customFormat="1">
      <c r="A11" s="2601"/>
      <c r="B11" s="2598" t="s">
        <v>14</v>
      </c>
      <c r="C11" s="2599"/>
      <c r="E11" s="363">
        <v>7200</v>
      </c>
      <c r="F11" s="2598" t="s">
        <v>14</v>
      </c>
      <c r="G11" s="2599"/>
      <c r="H11" s="362"/>
      <c r="I11" s="363">
        <v>7200</v>
      </c>
      <c r="J11" s="2598" t="s">
        <v>14</v>
      </c>
      <c r="K11" s="2599"/>
      <c r="L11" s="362"/>
      <c r="M11" s="363">
        <f>E11</f>
        <v>7200</v>
      </c>
      <c r="N11" s="2598" t="s">
        <v>14</v>
      </c>
      <c r="O11" s="2599"/>
      <c r="P11" s="362"/>
      <c r="Q11" s="363">
        <f>I11</f>
        <v>7200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65" customFormat="1" ht="35.25" customHeight="1">
      <c r="A12" s="2602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>
      <c r="A14" s="368">
        <v>0</v>
      </c>
      <c r="B14" s="1150"/>
      <c r="C14" s="1688"/>
      <c r="D14" s="1688"/>
      <c r="E14" s="1688"/>
      <c r="F14" s="1685"/>
      <c r="G14" s="1688"/>
      <c r="H14" s="1688"/>
      <c r="I14" s="1688"/>
      <c r="J14" s="1685"/>
      <c r="K14" s="1688"/>
      <c r="L14" s="1688"/>
      <c r="M14" s="1688"/>
      <c r="N14" s="1685"/>
      <c r="O14" s="1688"/>
      <c r="P14" s="1688"/>
      <c r="Q14" s="1688"/>
    </row>
    <row r="15" spans="1:33" s="1460" customFormat="1" ht="15">
      <c r="A15" s="1459">
        <v>1</v>
      </c>
      <c r="B15" s="1150"/>
      <c r="C15" s="1688"/>
      <c r="D15" s="1688"/>
      <c r="E15" s="1688">
        <v>835</v>
      </c>
      <c r="F15" s="1685"/>
      <c r="G15" s="1688"/>
      <c r="H15" s="1688"/>
      <c r="I15" s="1603">
        <v>866</v>
      </c>
      <c r="J15" s="1685"/>
      <c r="K15" s="1688"/>
      <c r="L15" s="1688"/>
      <c r="M15" s="1603">
        <v>176</v>
      </c>
      <c r="N15" s="1685"/>
      <c r="O15" s="1688"/>
      <c r="P15" s="1688"/>
      <c r="Q15" s="1603">
        <v>205</v>
      </c>
    </row>
    <row r="16" spans="1:33" s="365" customFormat="1" ht="15">
      <c r="A16" s="368">
        <v>2</v>
      </c>
      <c r="B16" s="1150"/>
      <c r="C16" s="1688"/>
      <c r="D16" s="1688"/>
      <c r="E16" s="1688">
        <v>787</v>
      </c>
      <c r="F16" s="1685"/>
      <c r="G16" s="1688"/>
      <c r="H16" s="1688"/>
      <c r="I16" s="1603">
        <v>836</v>
      </c>
      <c r="J16" s="1685"/>
      <c r="K16" s="1688"/>
      <c r="L16" s="1688"/>
      <c r="M16" s="1603">
        <v>169</v>
      </c>
      <c r="N16" s="1685"/>
      <c r="O16" s="1688"/>
      <c r="P16" s="1688"/>
      <c r="Q16" s="1603">
        <v>192</v>
      </c>
    </row>
    <row r="17" spans="1:17" s="365" customFormat="1" ht="15">
      <c r="A17" s="368">
        <v>3</v>
      </c>
      <c r="B17" s="1150"/>
      <c r="C17" s="1688"/>
      <c r="D17" s="1688"/>
      <c r="E17" s="1688">
        <v>736</v>
      </c>
      <c r="F17" s="1685"/>
      <c r="G17" s="1688"/>
      <c r="H17" s="1688"/>
      <c r="I17" s="1603">
        <v>782</v>
      </c>
      <c r="J17" s="1685"/>
      <c r="K17" s="1688"/>
      <c r="L17" s="1688"/>
      <c r="M17" s="1603">
        <v>158</v>
      </c>
      <c r="N17" s="1685"/>
      <c r="O17" s="1688"/>
      <c r="P17" s="1688"/>
      <c r="Q17" s="1603">
        <v>171</v>
      </c>
    </row>
    <row r="18" spans="1:17" s="365" customFormat="1" ht="15">
      <c r="A18" s="368">
        <v>4</v>
      </c>
      <c r="B18" s="1150"/>
      <c r="C18" s="1688"/>
      <c r="D18" s="1688"/>
      <c r="E18" s="1688">
        <v>699</v>
      </c>
      <c r="F18" s="1685"/>
      <c r="G18" s="1688"/>
      <c r="H18" s="1688"/>
      <c r="I18" s="1603">
        <v>765</v>
      </c>
      <c r="J18" s="1685"/>
      <c r="K18" s="1688"/>
      <c r="L18" s="1688"/>
      <c r="M18" s="1603">
        <v>143</v>
      </c>
      <c r="N18" s="1685"/>
      <c r="O18" s="1688"/>
      <c r="P18" s="1688"/>
      <c r="Q18" s="1603">
        <v>166</v>
      </c>
    </row>
    <row r="19" spans="1:17" s="365" customFormat="1" ht="15">
      <c r="A19" s="368">
        <v>5</v>
      </c>
      <c r="B19" s="1150"/>
      <c r="C19" s="1688"/>
      <c r="D19" s="1688"/>
      <c r="E19" s="1688">
        <v>702</v>
      </c>
      <c r="F19" s="1685"/>
      <c r="G19" s="1688"/>
      <c r="H19" s="1688"/>
      <c r="I19" s="1603">
        <v>771</v>
      </c>
      <c r="J19" s="1685"/>
      <c r="K19" s="1688"/>
      <c r="L19" s="1688"/>
      <c r="M19" s="1603">
        <v>143</v>
      </c>
      <c r="N19" s="1685"/>
      <c r="O19" s="1688"/>
      <c r="P19" s="1688"/>
      <c r="Q19" s="1603">
        <v>176</v>
      </c>
    </row>
    <row r="20" spans="1:17" s="365" customFormat="1" ht="15">
      <c r="A20" s="368">
        <v>6</v>
      </c>
      <c r="B20" s="1150"/>
      <c r="C20" s="1688"/>
      <c r="D20" s="1688"/>
      <c r="E20" s="1688">
        <v>754</v>
      </c>
      <c r="F20" s="1685"/>
      <c r="G20" s="1688"/>
      <c r="H20" s="1688"/>
      <c r="I20" s="1603">
        <v>796</v>
      </c>
      <c r="J20" s="1685"/>
      <c r="K20" s="1688"/>
      <c r="L20" s="1688"/>
      <c r="M20" s="1603">
        <v>156</v>
      </c>
      <c r="N20" s="1685"/>
      <c r="O20" s="1688"/>
      <c r="P20" s="1688"/>
      <c r="Q20" s="1603">
        <v>174</v>
      </c>
    </row>
    <row r="21" spans="1:17" s="365" customFormat="1" ht="15">
      <c r="A21" s="368">
        <v>7</v>
      </c>
      <c r="B21" s="1150"/>
      <c r="C21" s="1688"/>
      <c r="D21" s="1688"/>
      <c r="E21" s="1688">
        <v>861</v>
      </c>
      <c r="F21" s="1685"/>
      <c r="G21" s="1688"/>
      <c r="H21" s="1688"/>
      <c r="I21" s="1603">
        <v>887</v>
      </c>
      <c r="J21" s="1685"/>
      <c r="K21" s="1688"/>
      <c r="L21" s="1688"/>
      <c r="M21" s="1603">
        <v>167</v>
      </c>
      <c r="N21" s="1685"/>
      <c r="O21" s="1688"/>
      <c r="P21" s="1688"/>
      <c r="Q21" s="1603">
        <v>180</v>
      </c>
    </row>
    <row r="22" spans="1:17" s="365" customFormat="1" ht="15">
      <c r="A22" s="368">
        <v>8</v>
      </c>
      <c r="B22" s="1150"/>
      <c r="C22" s="1688"/>
      <c r="D22" s="1688"/>
      <c r="E22" s="1688">
        <v>1064</v>
      </c>
      <c r="F22" s="1685"/>
      <c r="G22" s="1688"/>
      <c r="H22" s="1688"/>
      <c r="I22" s="1603">
        <v>1148</v>
      </c>
      <c r="J22" s="1685"/>
      <c r="K22" s="1688"/>
      <c r="L22" s="1688"/>
      <c r="M22" s="1603">
        <v>180</v>
      </c>
      <c r="N22" s="1685"/>
      <c r="O22" s="1688"/>
      <c r="P22" s="1688"/>
      <c r="Q22" s="1603">
        <v>200</v>
      </c>
    </row>
    <row r="23" spans="1:17" s="365" customFormat="1" ht="15">
      <c r="A23" s="368">
        <v>9</v>
      </c>
      <c r="B23" s="1150"/>
      <c r="C23" s="1688"/>
      <c r="D23" s="1688"/>
      <c r="E23" s="1688">
        <v>1383</v>
      </c>
      <c r="F23" s="1685"/>
      <c r="G23" s="1688"/>
      <c r="H23" s="1688"/>
      <c r="I23" s="1603">
        <v>1471</v>
      </c>
      <c r="J23" s="1685"/>
      <c r="K23" s="1688"/>
      <c r="L23" s="1688"/>
      <c r="M23" s="1603">
        <v>189</v>
      </c>
      <c r="N23" s="1685"/>
      <c r="O23" s="1688"/>
      <c r="P23" s="1688"/>
      <c r="Q23" s="1603">
        <v>183</v>
      </c>
    </row>
    <row r="24" spans="1:17" s="365" customFormat="1" ht="15">
      <c r="A24" s="368">
        <v>10</v>
      </c>
      <c r="B24" s="1150"/>
      <c r="C24" s="1688"/>
      <c r="D24" s="1688"/>
      <c r="E24" s="1688">
        <v>1537</v>
      </c>
      <c r="F24" s="1685"/>
      <c r="G24" s="1688"/>
      <c r="H24" s="1688"/>
      <c r="I24" s="1603">
        <v>1807</v>
      </c>
      <c r="J24" s="1685"/>
      <c r="K24" s="1688"/>
      <c r="L24" s="1688"/>
      <c r="M24" s="1603">
        <v>230</v>
      </c>
      <c r="N24" s="1685"/>
      <c r="O24" s="1688"/>
      <c r="P24" s="1688"/>
      <c r="Q24" s="1603">
        <v>308</v>
      </c>
    </row>
    <row r="25" spans="1:17" s="365" customFormat="1" ht="15">
      <c r="A25" s="368">
        <v>11</v>
      </c>
      <c r="B25" s="1150"/>
      <c r="C25" s="1688"/>
      <c r="D25" s="1688"/>
      <c r="E25" s="1688">
        <v>1588</v>
      </c>
      <c r="F25" s="1685"/>
      <c r="G25" s="1688"/>
      <c r="H25" s="1688"/>
      <c r="I25" s="1603">
        <v>1855</v>
      </c>
      <c r="J25" s="1685"/>
      <c r="K25" s="1688"/>
      <c r="L25" s="1688"/>
      <c r="M25" s="1603">
        <v>259</v>
      </c>
      <c r="N25" s="1685"/>
      <c r="O25" s="1688"/>
      <c r="P25" s="1688"/>
      <c r="Q25" s="1603">
        <v>288</v>
      </c>
    </row>
    <row r="26" spans="1:17" s="365" customFormat="1" ht="15">
      <c r="A26" s="368">
        <v>12</v>
      </c>
      <c r="B26" s="1150"/>
      <c r="C26" s="1688"/>
      <c r="D26" s="1688"/>
      <c r="E26" s="1688">
        <v>1642</v>
      </c>
      <c r="F26" s="1685"/>
      <c r="G26" s="1688"/>
      <c r="H26" s="1688"/>
      <c r="I26" s="1603">
        <v>1910</v>
      </c>
      <c r="J26" s="1685"/>
      <c r="K26" s="1688"/>
      <c r="L26" s="1688"/>
      <c r="M26" s="1603">
        <v>271</v>
      </c>
      <c r="N26" s="1685"/>
      <c r="O26" s="1688"/>
      <c r="P26" s="1688"/>
      <c r="Q26" s="1603">
        <v>325</v>
      </c>
    </row>
    <row r="27" spans="1:17" s="365" customFormat="1" ht="15">
      <c r="A27" s="368">
        <v>13</v>
      </c>
      <c r="B27" s="1150"/>
      <c r="C27" s="1688"/>
      <c r="D27" s="1688"/>
      <c r="E27" s="1688">
        <v>1606</v>
      </c>
      <c r="F27" s="1685"/>
      <c r="G27" s="1688"/>
      <c r="H27" s="1688"/>
      <c r="I27" s="1603">
        <v>1831</v>
      </c>
      <c r="J27" s="1685"/>
      <c r="K27" s="1688"/>
      <c r="L27" s="1688"/>
      <c r="M27" s="1603">
        <v>286</v>
      </c>
      <c r="N27" s="1685"/>
      <c r="O27" s="1688"/>
      <c r="P27" s="1688"/>
      <c r="Q27" s="1603">
        <v>297</v>
      </c>
    </row>
    <row r="28" spans="1:17" s="365" customFormat="1" ht="15">
      <c r="A28" s="368">
        <v>14</v>
      </c>
      <c r="B28" s="1150"/>
      <c r="C28" s="1688"/>
      <c r="D28" s="1688"/>
      <c r="E28" s="1688">
        <v>1569</v>
      </c>
      <c r="F28" s="1685"/>
      <c r="G28" s="1688"/>
      <c r="H28" s="1688"/>
      <c r="I28" s="1603">
        <v>1840</v>
      </c>
      <c r="J28" s="1685"/>
      <c r="K28" s="1688"/>
      <c r="L28" s="1688"/>
      <c r="M28" s="1603">
        <v>256</v>
      </c>
      <c r="N28" s="1685"/>
      <c r="O28" s="1688"/>
      <c r="P28" s="1688"/>
      <c r="Q28" s="1603">
        <v>309</v>
      </c>
    </row>
    <row r="29" spans="1:17" s="365" customFormat="1" ht="15">
      <c r="A29" s="368">
        <v>15</v>
      </c>
      <c r="B29" s="1150"/>
      <c r="C29" s="1688"/>
      <c r="D29" s="1688"/>
      <c r="E29" s="1688">
        <v>1579</v>
      </c>
      <c r="F29" s="1685"/>
      <c r="G29" s="1688"/>
      <c r="H29" s="1688"/>
      <c r="I29" s="1603">
        <v>1784</v>
      </c>
      <c r="J29" s="1685"/>
      <c r="K29" s="1688"/>
      <c r="L29" s="1688"/>
      <c r="M29" s="1603">
        <v>262</v>
      </c>
      <c r="N29" s="1685"/>
      <c r="O29" s="1688"/>
      <c r="P29" s="1688"/>
      <c r="Q29" s="1603">
        <v>300</v>
      </c>
    </row>
    <row r="30" spans="1:17" s="365" customFormat="1" ht="15">
      <c r="A30" s="368">
        <v>16</v>
      </c>
      <c r="B30" s="1150"/>
      <c r="C30" s="1688"/>
      <c r="D30" s="1688"/>
      <c r="E30" s="1688">
        <v>1621</v>
      </c>
      <c r="F30" s="1685"/>
      <c r="G30" s="1688"/>
      <c r="H30" s="1688"/>
      <c r="I30" s="1603">
        <v>1732</v>
      </c>
      <c r="J30" s="1685"/>
      <c r="K30" s="1688"/>
      <c r="L30" s="1688"/>
      <c r="M30" s="1603">
        <v>278</v>
      </c>
      <c r="N30" s="1685"/>
      <c r="O30" s="1688"/>
      <c r="P30" s="1688"/>
      <c r="Q30" s="1603">
        <v>312</v>
      </c>
    </row>
    <row r="31" spans="1:17" s="369" customFormat="1" ht="15">
      <c r="A31" s="368">
        <v>17</v>
      </c>
      <c r="B31" s="1150"/>
      <c r="C31" s="1688"/>
      <c r="D31" s="1688"/>
      <c r="E31" s="1688">
        <v>1561</v>
      </c>
      <c r="F31" s="1685"/>
      <c r="G31" s="1688"/>
      <c r="H31" s="1688"/>
      <c r="I31" s="1603">
        <v>1703</v>
      </c>
      <c r="J31" s="1685"/>
      <c r="K31" s="1688"/>
      <c r="L31" s="1688"/>
      <c r="M31" s="1603">
        <v>268</v>
      </c>
      <c r="N31" s="1685"/>
      <c r="O31" s="1688"/>
      <c r="P31" s="1688"/>
      <c r="Q31" s="1603">
        <v>341</v>
      </c>
    </row>
    <row r="32" spans="1:17" s="369" customFormat="1" ht="15">
      <c r="A32" s="368">
        <v>18</v>
      </c>
      <c r="B32" s="1150"/>
      <c r="C32" s="1688"/>
      <c r="D32" s="1688"/>
      <c r="E32" s="1688">
        <v>1396</v>
      </c>
      <c r="F32" s="1685"/>
      <c r="G32" s="1688"/>
      <c r="H32" s="1688"/>
      <c r="I32" s="1603">
        <v>1485</v>
      </c>
      <c r="J32" s="1685"/>
      <c r="K32" s="1688"/>
      <c r="L32" s="1688"/>
      <c r="M32" s="1603">
        <v>213</v>
      </c>
      <c r="N32" s="1685"/>
      <c r="O32" s="1688"/>
      <c r="P32" s="1688"/>
      <c r="Q32" s="1603">
        <v>249</v>
      </c>
    </row>
    <row r="33" spans="1:33" s="369" customFormat="1" ht="15">
      <c r="A33" s="368">
        <v>19</v>
      </c>
      <c r="B33" s="1150"/>
      <c r="C33" s="1688"/>
      <c r="D33" s="1688"/>
      <c r="E33" s="1688">
        <v>1298</v>
      </c>
      <c r="F33" s="1685"/>
      <c r="G33" s="1688"/>
      <c r="H33" s="1688"/>
      <c r="I33" s="1603">
        <v>1348</v>
      </c>
      <c r="J33" s="1685"/>
      <c r="K33" s="1688"/>
      <c r="L33" s="1688"/>
      <c r="M33" s="1603">
        <v>198</v>
      </c>
      <c r="N33" s="1685"/>
      <c r="O33" s="1688"/>
      <c r="P33" s="1688"/>
      <c r="Q33" s="1603">
        <v>237</v>
      </c>
    </row>
    <row r="34" spans="1:33" s="369" customFormat="1" ht="15">
      <c r="A34" s="368">
        <v>20</v>
      </c>
      <c r="B34" s="1150"/>
      <c r="C34" s="1688"/>
      <c r="D34" s="1688"/>
      <c r="E34" s="1688">
        <v>1220</v>
      </c>
      <c r="F34" s="1685"/>
      <c r="G34" s="1688"/>
      <c r="H34" s="1688"/>
      <c r="I34" s="1603">
        <v>1251</v>
      </c>
      <c r="J34" s="1685"/>
      <c r="K34" s="1688"/>
      <c r="L34" s="1688"/>
      <c r="M34" s="1603">
        <v>198</v>
      </c>
      <c r="N34" s="1685"/>
      <c r="O34" s="1688"/>
      <c r="P34" s="1688"/>
      <c r="Q34" s="1603">
        <v>233</v>
      </c>
    </row>
    <row r="35" spans="1:33" s="369" customFormat="1" ht="15">
      <c r="A35" s="368">
        <v>21</v>
      </c>
      <c r="B35" s="1150"/>
      <c r="C35" s="1688"/>
      <c r="D35" s="1688"/>
      <c r="E35" s="1688">
        <v>1112</v>
      </c>
      <c r="F35" s="1685"/>
      <c r="G35" s="1688"/>
      <c r="H35" s="1688"/>
      <c r="I35" s="1603">
        <v>1115</v>
      </c>
      <c r="J35" s="1685"/>
      <c r="K35" s="1688"/>
      <c r="L35" s="1688"/>
      <c r="M35" s="1603">
        <v>195</v>
      </c>
      <c r="N35" s="1685"/>
      <c r="O35" s="1688"/>
      <c r="P35" s="1688"/>
      <c r="Q35" s="1603">
        <v>225</v>
      </c>
    </row>
    <row r="36" spans="1:33" s="369" customFormat="1" ht="15">
      <c r="A36" s="368">
        <v>22</v>
      </c>
      <c r="B36" s="1150"/>
      <c r="C36" s="1688"/>
      <c r="D36" s="1688"/>
      <c r="E36" s="1688">
        <v>1073</v>
      </c>
      <c r="F36" s="1685"/>
      <c r="G36" s="1688"/>
      <c r="H36" s="1688"/>
      <c r="I36" s="1603">
        <v>1051</v>
      </c>
      <c r="J36" s="1685"/>
      <c r="K36" s="1688"/>
      <c r="L36" s="1688"/>
      <c r="M36" s="1603">
        <v>188</v>
      </c>
      <c r="N36" s="1685"/>
      <c r="O36" s="1688"/>
      <c r="P36" s="1688"/>
      <c r="Q36" s="1603">
        <v>234</v>
      </c>
    </row>
    <row r="37" spans="1:33" s="369" customFormat="1" ht="15">
      <c r="A37" s="368">
        <v>23</v>
      </c>
      <c r="B37" s="1150"/>
      <c r="C37" s="1688"/>
      <c r="D37" s="1688"/>
      <c r="E37" s="1603">
        <v>974</v>
      </c>
      <c r="F37" s="1685"/>
      <c r="G37" s="1688"/>
      <c r="H37" s="1688"/>
      <c r="I37" s="1603">
        <v>967</v>
      </c>
      <c r="J37" s="1685"/>
      <c r="K37" s="1688"/>
      <c r="L37" s="1688"/>
      <c r="M37" s="1603">
        <v>157</v>
      </c>
      <c r="N37" s="1685"/>
      <c r="O37" s="1688"/>
      <c r="P37" s="1688"/>
      <c r="Q37" s="1603">
        <v>200</v>
      </c>
    </row>
    <row r="38" spans="1:33" s="369" customFormat="1" ht="15">
      <c r="A38" s="368">
        <v>24</v>
      </c>
      <c r="B38" s="1150"/>
      <c r="C38" s="1688"/>
      <c r="D38" s="1688"/>
      <c r="E38" s="1603">
        <v>882</v>
      </c>
      <c r="F38" s="1685"/>
      <c r="G38" s="1688"/>
      <c r="H38" s="1688"/>
      <c r="I38" s="1603">
        <v>867</v>
      </c>
      <c r="J38" s="1685"/>
      <c r="K38" s="1688"/>
      <c r="L38" s="1688"/>
      <c r="M38" s="1603">
        <v>133</v>
      </c>
      <c r="N38" s="1685"/>
      <c r="O38" s="1688"/>
      <c r="P38" s="1688"/>
      <c r="Q38" s="1603">
        <v>137</v>
      </c>
    </row>
    <row r="39" spans="1:33" s="369" customFormat="1" ht="15">
      <c r="A39" s="368" t="s">
        <v>19</v>
      </c>
      <c r="B39" s="1198"/>
      <c r="C39" s="1689"/>
      <c r="D39" s="1689"/>
      <c r="E39" s="1690">
        <f>SUM(E15:E38)</f>
        <v>28479</v>
      </c>
      <c r="F39" s="1689"/>
      <c r="G39" s="1689"/>
      <c r="H39" s="1689"/>
      <c r="I39" s="1690">
        <f>SUM(I15:I38)</f>
        <v>30868</v>
      </c>
      <c r="J39" s="1689"/>
      <c r="K39" s="1689"/>
      <c r="L39" s="1689"/>
      <c r="M39" s="1690">
        <f>SUM(M15:M38)</f>
        <v>4873</v>
      </c>
      <c r="N39" s="1689"/>
      <c r="O39" s="1689"/>
      <c r="P39" s="1689"/>
      <c r="Q39" s="1690">
        <f>SUM(Q15:Q38)</f>
        <v>5642</v>
      </c>
    </row>
    <row r="40" spans="1:33" s="359" customFormat="1" ht="12.75" customHeight="1">
      <c r="A40" s="359" t="s">
        <v>20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 s="359" customFormat="1" ht="12.75" customHeight="1">
      <c r="A41" s="359" t="s">
        <v>21</v>
      </c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>
      <c r="A42" s="359" t="s">
        <v>651</v>
      </c>
      <c r="K42" s="359"/>
      <c r="L42" s="359"/>
      <c r="M42" s="359"/>
      <c r="N42" s="359"/>
      <c r="O42" s="359"/>
      <c r="P42" s="359"/>
      <c r="Q42" s="359"/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>
      <c r="A43" s="359" t="s">
        <v>23</v>
      </c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  <row r="44" spans="1:33">
      <c r="R44" s="994"/>
      <c r="S44" s="994"/>
      <c r="T44" s="994"/>
      <c r="U44" s="994"/>
      <c r="V44" s="994"/>
      <c r="W44" s="994"/>
      <c r="X44" s="994"/>
      <c r="Y44" s="994"/>
      <c r="Z44" s="994"/>
      <c r="AA44" s="994"/>
      <c r="AB44" s="994"/>
      <c r="AC44" s="994"/>
      <c r="AD44" s="994"/>
      <c r="AE44" s="994"/>
      <c r="AF44" s="994"/>
      <c r="AG44" s="99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>
      <c r="B1" s="2631" t="s">
        <v>484</v>
      </c>
      <c r="C1" s="2142"/>
      <c r="D1" s="2142"/>
      <c r="E1" s="2142"/>
      <c r="F1" s="2142"/>
      <c r="J1" s="801" t="s">
        <v>176</v>
      </c>
      <c r="N1" s="2627" t="s">
        <v>79</v>
      </c>
      <c r="O1" s="2627"/>
      <c r="P1" s="2627"/>
      <c r="Q1" s="2627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71" customFormat="1" ht="10.5" customHeight="1">
      <c r="B2" s="2620" t="s">
        <v>1</v>
      </c>
      <c r="C2" s="2128"/>
      <c r="D2" s="2128"/>
      <c r="E2" s="2128"/>
      <c r="F2" s="2128"/>
      <c r="N2" s="2620" t="s">
        <v>2</v>
      </c>
      <c r="O2" s="2628"/>
      <c r="P2" s="2628"/>
      <c r="Q2" s="2628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71" customFormat="1" ht="13.5" customHeight="1">
      <c r="N3" s="371" t="s">
        <v>3</v>
      </c>
      <c r="O3" s="1944" t="s">
        <v>656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71" customFormat="1" ht="15" customHeight="1">
      <c r="B4" s="2630" t="s">
        <v>4</v>
      </c>
      <c r="C4" s="2142"/>
      <c r="D4" s="373"/>
      <c r="E4" s="991"/>
      <c r="F4" s="991"/>
      <c r="G4" s="991"/>
      <c r="H4" s="991"/>
      <c r="I4" s="901" t="s">
        <v>5</v>
      </c>
      <c r="J4" s="372"/>
      <c r="K4" s="372"/>
      <c r="L4" s="372"/>
      <c r="O4" s="1230" t="s">
        <v>86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71" customFormat="1" ht="9.75" customHeight="1">
      <c r="B5" s="2629" t="s">
        <v>7</v>
      </c>
      <c r="C5" s="2140"/>
      <c r="D5" s="372"/>
      <c r="E5" s="372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71" customFormat="1" ht="12" customHeight="1">
      <c r="A6" s="2621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71" customFormat="1" ht="15.75">
      <c r="A7" s="2622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71" customFormat="1" ht="9" customHeight="1">
      <c r="A8" s="1297">
        <v>1521</v>
      </c>
      <c r="B8" s="1297">
        <v>1524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71" customFormat="1">
      <c r="A9" s="2617" t="s">
        <v>9</v>
      </c>
      <c r="B9" s="2623" t="s">
        <v>10</v>
      </c>
      <c r="C9" s="2624"/>
      <c r="D9" s="2624"/>
      <c r="E9" s="2624"/>
      <c r="F9" s="2624"/>
      <c r="G9" s="2624"/>
      <c r="H9" s="2624"/>
      <c r="I9" s="2625"/>
      <c r="J9" s="2623" t="s">
        <v>11</v>
      </c>
      <c r="K9" s="2624"/>
      <c r="L9" s="2624"/>
      <c r="M9" s="2624"/>
      <c r="N9" s="2624"/>
      <c r="O9" s="2624"/>
      <c r="P9" s="2624"/>
      <c r="Q9" s="2625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71" customFormat="1">
      <c r="A10" s="2618"/>
      <c r="B10" s="2615" t="s">
        <v>87</v>
      </c>
      <c r="C10" s="2616"/>
      <c r="D10" s="2616"/>
      <c r="E10" s="2626"/>
      <c r="F10" s="2615" t="s">
        <v>88</v>
      </c>
      <c r="G10" s="2135"/>
      <c r="H10" s="2135"/>
      <c r="I10" s="2136"/>
      <c r="J10" s="2615" t="s">
        <v>87</v>
      </c>
      <c r="K10" s="2616"/>
      <c r="L10" s="2616"/>
      <c r="M10" s="2626"/>
      <c r="N10" s="2615" t="s">
        <v>89</v>
      </c>
      <c r="O10" s="2616"/>
      <c r="P10" s="2616"/>
      <c r="Q10" s="2626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71" customFormat="1">
      <c r="A11" s="2618"/>
      <c r="B11" s="2615" t="s">
        <v>14</v>
      </c>
      <c r="C11" s="2616"/>
      <c r="E11" s="375">
        <v>4800</v>
      </c>
      <c r="F11" s="2615" t="s">
        <v>14</v>
      </c>
      <c r="G11" s="2616"/>
      <c r="H11" s="374"/>
      <c r="I11" s="375">
        <v>4800</v>
      </c>
      <c r="J11" s="2615" t="s">
        <v>14</v>
      </c>
      <c r="K11" s="2616"/>
      <c r="L11" s="374"/>
      <c r="M11" s="375">
        <f>E11</f>
        <v>4800</v>
      </c>
      <c r="N11" s="2615" t="s">
        <v>14</v>
      </c>
      <c r="O11" s="2616"/>
      <c r="P11" s="374"/>
      <c r="Q11" s="375">
        <f>I11</f>
        <v>4800</v>
      </c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77" customFormat="1" ht="35.25" customHeight="1">
      <c r="A12" s="2619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>
      <c r="A14" s="380">
        <v>0</v>
      </c>
      <c r="B14" s="1150"/>
      <c r="C14" s="1153"/>
      <c r="D14" s="1153"/>
      <c r="E14" s="1335"/>
      <c r="F14" s="1691"/>
      <c r="G14" s="1335"/>
      <c r="H14" s="1335"/>
      <c r="I14" s="1335"/>
      <c r="J14" s="1691"/>
      <c r="K14" s="1335"/>
      <c r="L14" s="1335"/>
      <c r="M14" s="1335"/>
      <c r="N14" s="1691"/>
      <c r="O14" s="1335"/>
      <c r="P14" s="1335"/>
      <c r="Q14" s="1335"/>
    </row>
    <row r="15" spans="1:33" s="1458" customFormat="1" ht="15">
      <c r="A15" s="1456">
        <v>1</v>
      </c>
      <c r="B15" s="1150"/>
      <c r="C15" s="1457"/>
      <c r="D15" s="1153"/>
      <c r="E15" s="1335">
        <v>473</v>
      </c>
      <c r="F15" s="1685"/>
      <c r="G15" s="1335"/>
      <c r="H15" s="1692"/>
      <c r="I15" s="1603">
        <v>435</v>
      </c>
      <c r="J15" s="1685"/>
      <c r="K15" s="1692"/>
      <c r="L15" s="1692"/>
      <c r="M15" s="1647">
        <v>117</v>
      </c>
      <c r="N15" s="1685"/>
      <c r="O15" s="1692"/>
      <c r="P15" s="1692"/>
      <c r="Q15" s="1603">
        <v>91</v>
      </c>
    </row>
    <row r="16" spans="1:33" s="377" customFormat="1" ht="15">
      <c r="A16" s="380">
        <v>2</v>
      </c>
      <c r="B16" s="1150"/>
      <c r="C16" s="1153"/>
      <c r="D16" s="1153"/>
      <c r="E16" s="1335">
        <v>441</v>
      </c>
      <c r="F16" s="1685"/>
      <c r="G16" s="1335"/>
      <c r="H16" s="1692"/>
      <c r="I16" s="1603">
        <v>412</v>
      </c>
      <c r="J16" s="1685"/>
      <c r="K16" s="1692"/>
      <c r="L16" s="1692"/>
      <c r="M16" s="1647">
        <v>109</v>
      </c>
      <c r="N16" s="1685"/>
      <c r="O16" s="1692"/>
      <c r="P16" s="1692"/>
      <c r="Q16" s="1603">
        <v>86</v>
      </c>
    </row>
    <row r="17" spans="1:17" s="377" customFormat="1" ht="15">
      <c r="A17" s="380">
        <v>3</v>
      </c>
      <c r="B17" s="1150"/>
      <c r="C17" s="1153"/>
      <c r="D17" s="1153"/>
      <c r="E17" s="1335">
        <v>396</v>
      </c>
      <c r="F17" s="1685"/>
      <c r="G17" s="1335"/>
      <c r="H17" s="1692"/>
      <c r="I17" s="1603">
        <v>388</v>
      </c>
      <c r="J17" s="1685"/>
      <c r="K17" s="1692"/>
      <c r="L17" s="1692"/>
      <c r="M17" s="1647">
        <v>92</v>
      </c>
      <c r="N17" s="1685"/>
      <c r="O17" s="1692"/>
      <c r="P17" s="1692"/>
      <c r="Q17" s="1603">
        <v>78</v>
      </c>
    </row>
    <row r="18" spans="1:17" s="377" customFormat="1" ht="15">
      <c r="A18" s="380">
        <v>4</v>
      </c>
      <c r="B18" s="1150"/>
      <c r="C18" s="1153"/>
      <c r="D18" s="1153"/>
      <c r="E18" s="1335">
        <v>369</v>
      </c>
      <c r="F18" s="1685"/>
      <c r="G18" s="1335"/>
      <c r="H18" s="1692"/>
      <c r="I18" s="1603">
        <v>367</v>
      </c>
      <c r="J18" s="1685"/>
      <c r="K18" s="1692"/>
      <c r="L18" s="1692"/>
      <c r="M18" s="1647">
        <v>85</v>
      </c>
      <c r="N18" s="1685"/>
      <c r="O18" s="1692"/>
      <c r="P18" s="1692"/>
      <c r="Q18" s="1603">
        <v>75</v>
      </c>
    </row>
    <row r="19" spans="1:17" s="377" customFormat="1" ht="15">
      <c r="A19" s="380">
        <v>5</v>
      </c>
      <c r="B19" s="1150"/>
      <c r="C19" s="1153"/>
      <c r="D19" s="1153"/>
      <c r="E19" s="1335">
        <v>372</v>
      </c>
      <c r="F19" s="1685"/>
      <c r="G19" s="1335"/>
      <c r="H19" s="1692"/>
      <c r="I19" s="1603">
        <v>394</v>
      </c>
      <c r="J19" s="1685"/>
      <c r="K19" s="1692"/>
      <c r="L19" s="1692"/>
      <c r="M19" s="1647">
        <v>83</v>
      </c>
      <c r="N19" s="1685"/>
      <c r="O19" s="1692"/>
      <c r="P19" s="1692"/>
      <c r="Q19" s="1603">
        <v>83</v>
      </c>
    </row>
    <row r="20" spans="1:17" s="377" customFormat="1" ht="15">
      <c r="A20" s="380">
        <v>6</v>
      </c>
      <c r="B20" s="1150"/>
      <c r="C20" s="1153"/>
      <c r="D20" s="1153"/>
      <c r="E20" s="1335">
        <v>422</v>
      </c>
      <c r="F20" s="1685"/>
      <c r="G20" s="1335"/>
      <c r="H20" s="1692"/>
      <c r="I20" s="1603">
        <v>448</v>
      </c>
      <c r="J20" s="1685"/>
      <c r="K20" s="1692"/>
      <c r="L20" s="1692"/>
      <c r="M20" s="1647">
        <v>93</v>
      </c>
      <c r="N20" s="1685"/>
      <c r="O20" s="1692"/>
      <c r="P20" s="1692"/>
      <c r="Q20" s="1603">
        <v>91</v>
      </c>
    </row>
    <row r="21" spans="1:17" s="377" customFormat="1" ht="15">
      <c r="A21" s="380">
        <v>7</v>
      </c>
      <c r="B21" s="1150"/>
      <c r="C21" s="1153"/>
      <c r="D21" s="1153"/>
      <c r="E21" s="1335">
        <v>560</v>
      </c>
      <c r="F21" s="1685"/>
      <c r="G21" s="1335"/>
      <c r="H21" s="1692"/>
      <c r="I21" s="1603">
        <v>531</v>
      </c>
      <c r="J21" s="1685"/>
      <c r="K21" s="1692"/>
      <c r="L21" s="1692"/>
      <c r="M21" s="1647">
        <v>110</v>
      </c>
      <c r="N21" s="1685"/>
      <c r="O21" s="1692"/>
      <c r="P21" s="1692"/>
      <c r="Q21" s="1603">
        <v>100</v>
      </c>
    </row>
    <row r="22" spans="1:17" s="377" customFormat="1" ht="15">
      <c r="A22" s="380">
        <v>8</v>
      </c>
      <c r="B22" s="1150"/>
      <c r="C22" s="1153"/>
      <c r="D22" s="1153"/>
      <c r="E22" s="1335">
        <v>701</v>
      </c>
      <c r="F22" s="1685"/>
      <c r="G22" s="1335"/>
      <c r="H22" s="1692"/>
      <c r="I22" s="1603">
        <v>682</v>
      </c>
      <c r="J22" s="1685"/>
      <c r="K22" s="1692"/>
      <c r="L22" s="1692"/>
      <c r="M22" s="1647">
        <v>135</v>
      </c>
      <c r="N22" s="1685"/>
      <c r="O22" s="1692"/>
      <c r="P22" s="1692"/>
      <c r="Q22" s="1603">
        <v>112</v>
      </c>
    </row>
    <row r="23" spans="1:17" s="377" customFormat="1" ht="15">
      <c r="A23" s="380">
        <v>9</v>
      </c>
      <c r="B23" s="1150"/>
      <c r="C23" s="1153"/>
      <c r="D23" s="1153"/>
      <c r="E23" s="1335">
        <v>938</v>
      </c>
      <c r="F23" s="1685"/>
      <c r="G23" s="1335"/>
      <c r="H23" s="1692"/>
      <c r="I23" s="1603">
        <v>916</v>
      </c>
      <c r="J23" s="1685"/>
      <c r="K23" s="1692"/>
      <c r="L23" s="1692"/>
      <c r="M23" s="1647">
        <v>140</v>
      </c>
      <c r="N23" s="1685"/>
      <c r="O23" s="1692"/>
      <c r="P23" s="1692"/>
      <c r="Q23" s="1603">
        <v>125</v>
      </c>
    </row>
    <row r="24" spans="1:17" s="377" customFormat="1" ht="15">
      <c r="A24" s="380">
        <v>10</v>
      </c>
      <c r="B24" s="1150"/>
      <c r="C24" s="1153"/>
      <c r="D24" s="1153"/>
      <c r="E24" s="1335">
        <v>1083</v>
      </c>
      <c r="F24" s="1685"/>
      <c r="G24" s="1335"/>
      <c r="H24" s="1692"/>
      <c r="I24" s="1603">
        <v>1076</v>
      </c>
      <c r="J24" s="1685"/>
      <c r="K24" s="1692"/>
      <c r="L24" s="1692"/>
      <c r="M24" s="1647">
        <v>191</v>
      </c>
      <c r="N24" s="1685"/>
      <c r="O24" s="1692"/>
      <c r="P24" s="1692"/>
      <c r="Q24" s="1603">
        <v>151</v>
      </c>
    </row>
    <row r="25" spans="1:17" s="377" customFormat="1" ht="15">
      <c r="A25" s="380">
        <v>11</v>
      </c>
      <c r="B25" s="1150"/>
      <c r="C25" s="1153"/>
      <c r="D25" s="1153"/>
      <c r="E25" s="1335">
        <v>1188</v>
      </c>
      <c r="F25" s="1685"/>
      <c r="G25" s="1335"/>
      <c r="H25" s="1692"/>
      <c r="I25" s="1603">
        <v>1162</v>
      </c>
      <c r="J25" s="1685"/>
      <c r="K25" s="1692"/>
      <c r="L25" s="1692"/>
      <c r="M25" s="1647">
        <v>219</v>
      </c>
      <c r="N25" s="1685"/>
      <c r="O25" s="1692"/>
      <c r="P25" s="1692"/>
      <c r="Q25" s="1603">
        <v>167</v>
      </c>
    </row>
    <row r="26" spans="1:17" s="377" customFormat="1" ht="15">
      <c r="A26" s="380">
        <v>12</v>
      </c>
      <c r="B26" s="1150"/>
      <c r="C26" s="1153"/>
      <c r="D26" s="1153"/>
      <c r="E26" s="1335">
        <v>1218</v>
      </c>
      <c r="F26" s="1685"/>
      <c r="G26" s="1335"/>
      <c r="H26" s="1692"/>
      <c r="I26" s="1603">
        <v>1222</v>
      </c>
      <c r="J26" s="1685"/>
      <c r="K26" s="1692"/>
      <c r="L26" s="1692"/>
      <c r="M26" s="1647">
        <v>228</v>
      </c>
      <c r="N26" s="1685"/>
      <c r="O26" s="1692"/>
      <c r="P26" s="1692"/>
      <c r="Q26" s="1603">
        <v>183</v>
      </c>
    </row>
    <row r="27" spans="1:17" s="377" customFormat="1" ht="15">
      <c r="A27" s="380">
        <v>13</v>
      </c>
      <c r="B27" s="1150"/>
      <c r="C27" s="1153"/>
      <c r="D27" s="1153"/>
      <c r="E27" s="1335">
        <v>1201</v>
      </c>
      <c r="F27" s="1685"/>
      <c r="G27" s="1335"/>
      <c r="H27" s="1692"/>
      <c r="I27" s="1603">
        <v>1256</v>
      </c>
      <c r="J27" s="1685"/>
      <c r="K27" s="1692"/>
      <c r="L27" s="1692"/>
      <c r="M27" s="1647">
        <v>234</v>
      </c>
      <c r="N27" s="1685"/>
      <c r="O27" s="1692"/>
      <c r="P27" s="1692"/>
      <c r="Q27" s="1603">
        <v>194</v>
      </c>
    </row>
    <row r="28" spans="1:17" s="377" customFormat="1" ht="15">
      <c r="A28" s="380">
        <v>14</v>
      </c>
      <c r="B28" s="1150"/>
      <c r="C28" s="1153"/>
      <c r="D28" s="1153"/>
      <c r="E28" s="1335">
        <v>1192</v>
      </c>
      <c r="F28" s="1685"/>
      <c r="G28" s="1335"/>
      <c r="H28" s="1692"/>
      <c r="I28" s="1603">
        <v>1236</v>
      </c>
      <c r="J28" s="1685"/>
      <c r="K28" s="1692"/>
      <c r="L28" s="1692"/>
      <c r="M28" s="1647">
        <v>210</v>
      </c>
      <c r="N28" s="1685"/>
      <c r="O28" s="1692"/>
      <c r="P28" s="1692"/>
      <c r="Q28" s="1603">
        <v>173</v>
      </c>
    </row>
    <row r="29" spans="1:17" s="377" customFormat="1" ht="15">
      <c r="A29" s="380">
        <v>15</v>
      </c>
      <c r="B29" s="1150"/>
      <c r="C29" s="1153"/>
      <c r="D29" s="1153"/>
      <c r="E29" s="1335">
        <v>1147</v>
      </c>
      <c r="F29" s="1685"/>
      <c r="G29" s="1335"/>
      <c r="H29" s="1692"/>
      <c r="I29" s="1603">
        <v>1213</v>
      </c>
      <c r="J29" s="1685"/>
      <c r="K29" s="1692"/>
      <c r="L29" s="1692"/>
      <c r="M29" s="1647">
        <v>214</v>
      </c>
      <c r="N29" s="1685"/>
      <c r="O29" s="1692"/>
      <c r="P29" s="1692"/>
      <c r="Q29" s="1603">
        <v>173</v>
      </c>
    </row>
    <row r="30" spans="1:17" s="377" customFormat="1" ht="15">
      <c r="A30" s="380">
        <v>16</v>
      </c>
      <c r="B30" s="1150"/>
      <c r="C30" s="1153"/>
      <c r="D30" s="1153"/>
      <c r="E30" s="1335">
        <v>1086</v>
      </c>
      <c r="F30" s="1685"/>
      <c r="G30" s="1335"/>
      <c r="H30" s="1692"/>
      <c r="I30" s="1603">
        <v>1185</v>
      </c>
      <c r="J30" s="1685"/>
      <c r="K30" s="1692"/>
      <c r="L30" s="1692"/>
      <c r="M30" s="1647">
        <v>199</v>
      </c>
      <c r="N30" s="1685"/>
      <c r="O30" s="1692"/>
      <c r="P30" s="1692"/>
      <c r="Q30" s="1603">
        <v>182</v>
      </c>
    </row>
    <row r="31" spans="1:17" s="381" customFormat="1" ht="15">
      <c r="A31" s="380">
        <v>17</v>
      </c>
      <c r="B31" s="1150"/>
      <c r="C31" s="1153"/>
      <c r="D31" s="1153"/>
      <c r="E31" s="1335">
        <v>1019</v>
      </c>
      <c r="F31" s="1685"/>
      <c r="G31" s="1335"/>
      <c r="H31" s="1692"/>
      <c r="I31" s="1603">
        <v>1125</v>
      </c>
      <c r="J31" s="1685"/>
      <c r="K31" s="1692"/>
      <c r="L31" s="1692"/>
      <c r="M31" s="1647">
        <v>182</v>
      </c>
      <c r="N31" s="1685"/>
      <c r="O31" s="1692"/>
      <c r="P31" s="1692"/>
      <c r="Q31" s="1603">
        <v>165</v>
      </c>
    </row>
    <row r="32" spans="1:17" s="381" customFormat="1" ht="15">
      <c r="A32" s="380">
        <v>18</v>
      </c>
      <c r="B32" s="1150"/>
      <c r="C32" s="1153"/>
      <c r="D32" s="1153"/>
      <c r="E32" s="1335">
        <v>844</v>
      </c>
      <c r="F32" s="1685"/>
      <c r="G32" s="1335"/>
      <c r="H32" s="1692"/>
      <c r="I32" s="1603">
        <v>978</v>
      </c>
      <c r="J32" s="1685"/>
      <c r="K32" s="1692"/>
      <c r="L32" s="1692"/>
      <c r="M32" s="1647">
        <v>141</v>
      </c>
      <c r="N32" s="1685"/>
      <c r="O32" s="1692"/>
      <c r="P32" s="1692"/>
      <c r="Q32" s="1603">
        <v>132</v>
      </c>
    </row>
    <row r="33" spans="1:33" s="381" customFormat="1" ht="15">
      <c r="A33" s="380">
        <v>19</v>
      </c>
      <c r="B33" s="1150"/>
      <c r="C33" s="1153"/>
      <c r="D33" s="1153"/>
      <c r="E33" s="1335">
        <v>772</v>
      </c>
      <c r="F33" s="1685"/>
      <c r="G33" s="1335"/>
      <c r="H33" s="1692"/>
      <c r="I33" s="1603">
        <v>858</v>
      </c>
      <c r="J33" s="1685"/>
      <c r="K33" s="1692"/>
      <c r="L33" s="1692"/>
      <c r="M33" s="1647">
        <v>118</v>
      </c>
      <c r="N33" s="1685"/>
      <c r="O33" s="1692"/>
      <c r="P33" s="1692"/>
      <c r="Q33" s="1603">
        <v>120</v>
      </c>
    </row>
    <row r="34" spans="1:33" s="381" customFormat="1" ht="15">
      <c r="A34" s="380">
        <v>20</v>
      </c>
      <c r="B34" s="1150"/>
      <c r="C34" s="1153"/>
      <c r="D34" s="1153"/>
      <c r="E34" s="1335">
        <v>723</v>
      </c>
      <c r="F34" s="1685"/>
      <c r="G34" s="1335"/>
      <c r="H34" s="1692"/>
      <c r="I34" s="1603">
        <v>730</v>
      </c>
      <c r="J34" s="1685"/>
      <c r="K34" s="1692"/>
      <c r="L34" s="1692"/>
      <c r="M34" s="1647">
        <v>117</v>
      </c>
      <c r="N34" s="1685"/>
      <c r="O34" s="1692"/>
      <c r="P34" s="1692"/>
      <c r="Q34" s="1603">
        <v>107</v>
      </c>
    </row>
    <row r="35" spans="1:33" s="381" customFormat="1" ht="15">
      <c r="A35" s="380">
        <v>21</v>
      </c>
      <c r="B35" s="1150"/>
      <c r="C35" s="1153"/>
      <c r="D35" s="1153"/>
      <c r="E35" s="1335">
        <v>673</v>
      </c>
      <c r="F35" s="1685"/>
      <c r="G35" s="1335"/>
      <c r="H35" s="1692"/>
      <c r="I35" s="1603">
        <v>663</v>
      </c>
      <c r="J35" s="1685"/>
      <c r="K35" s="1692"/>
      <c r="L35" s="1692"/>
      <c r="M35" s="1647">
        <v>125</v>
      </c>
      <c r="N35" s="1685"/>
      <c r="O35" s="1692"/>
      <c r="P35" s="1692"/>
      <c r="Q35" s="1603">
        <v>101</v>
      </c>
    </row>
    <row r="36" spans="1:33" s="381" customFormat="1" ht="15">
      <c r="A36" s="380">
        <v>22</v>
      </c>
      <c r="B36" s="1150"/>
      <c r="C36" s="1153"/>
      <c r="D36" s="1153"/>
      <c r="E36" s="1335">
        <v>644</v>
      </c>
      <c r="F36" s="1685"/>
      <c r="G36" s="1335"/>
      <c r="H36" s="1692"/>
      <c r="I36" s="1603">
        <v>622</v>
      </c>
      <c r="J36" s="1685"/>
      <c r="K36" s="1692"/>
      <c r="L36" s="1692"/>
      <c r="M36" s="1647">
        <v>118</v>
      </c>
      <c r="N36" s="1685"/>
      <c r="O36" s="1692"/>
      <c r="P36" s="1692"/>
      <c r="Q36" s="1603">
        <v>100</v>
      </c>
    </row>
    <row r="37" spans="1:33" s="381" customFormat="1" ht="15">
      <c r="A37" s="380">
        <v>23</v>
      </c>
      <c r="B37" s="1150"/>
      <c r="C37" s="1153"/>
      <c r="D37" s="1334"/>
      <c r="E37" s="1647">
        <v>594</v>
      </c>
      <c r="F37" s="1685"/>
      <c r="G37" s="1692"/>
      <c r="H37" s="1692"/>
      <c r="I37" s="1603">
        <v>557</v>
      </c>
      <c r="J37" s="1685"/>
      <c r="K37" s="1692"/>
      <c r="L37" s="1692"/>
      <c r="M37" s="1647">
        <v>107</v>
      </c>
      <c r="N37" s="1685"/>
      <c r="O37" s="1692"/>
      <c r="P37" s="1692"/>
      <c r="Q37" s="1603">
        <v>79</v>
      </c>
    </row>
    <row r="38" spans="1:33" s="381" customFormat="1" ht="15">
      <c r="A38" s="380">
        <v>24</v>
      </c>
      <c r="B38" s="1150"/>
      <c r="C38" s="1153"/>
      <c r="D38" s="1334"/>
      <c r="E38" s="1647">
        <v>521</v>
      </c>
      <c r="F38" s="1685"/>
      <c r="G38" s="1692"/>
      <c r="H38" s="1692"/>
      <c r="I38" s="1603">
        <v>492</v>
      </c>
      <c r="J38" s="1685"/>
      <c r="K38" s="1692"/>
      <c r="L38" s="1692"/>
      <c r="M38" s="1647">
        <v>89</v>
      </c>
      <c r="N38" s="1685"/>
      <c r="O38" s="1692"/>
      <c r="P38" s="1692"/>
      <c r="Q38" s="1603">
        <v>66</v>
      </c>
    </row>
    <row r="39" spans="1:33" s="381" customFormat="1" ht="15">
      <c r="A39" s="380" t="s">
        <v>19</v>
      </c>
      <c r="B39" s="1197"/>
      <c r="C39" s="1197"/>
      <c r="D39" s="1197"/>
      <c r="E39" s="1693">
        <f>SUM(E15:E38)</f>
        <v>18577</v>
      </c>
      <c r="F39" s="1694"/>
      <c r="G39" s="1694"/>
      <c r="H39" s="1694"/>
      <c r="I39" s="1693">
        <f>SUM(I15:I38)</f>
        <v>18948</v>
      </c>
      <c r="J39" s="1694"/>
      <c r="K39" s="1694"/>
      <c r="L39" s="1694"/>
      <c r="M39" s="1693">
        <f>SUM(M15:M38)</f>
        <v>3456</v>
      </c>
      <c r="N39" s="1694"/>
      <c r="O39" s="1694"/>
      <c r="P39" s="1694"/>
      <c r="Q39" s="1693">
        <f>SUM(Q15:Q38)</f>
        <v>2934</v>
      </c>
    </row>
    <row r="40" spans="1:33" s="371" customFormat="1" ht="12.75" customHeight="1">
      <c r="A40" s="371" t="s">
        <v>20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 s="371" customFormat="1" ht="12.75" customHeight="1">
      <c r="A41" s="371" t="s">
        <v>21</v>
      </c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>
      <c r="A42" s="371" t="s">
        <v>651</v>
      </c>
      <c r="K42" s="371"/>
      <c r="L42" s="371"/>
      <c r="M42" s="371"/>
      <c r="N42" s="371"/>
      <c r="O42" s="371"/>
      <c r="P42" s="371"/>
      <c r="Q42" s="371"/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>
      <c r="A43" s="371" t="s">
        <v>23</v>
      </c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  <row r="44" spans="1:33">
      <c r="R44" s="992"/>
      <c r="S44" s="992"/>
      <c r="T44" s="992"/>
      <c r="U44" s="992"/>
      <c r="V44" s="992"/>
      <c r="W44" s="992"/>
      <c r="X44" s="992"/>
      <c r="Y44" s="992"/>
      <c r="Z44" s="992"/>
      <c r="AA44" s="992"/>
      <c r="AB44" s="992"/>
      <c r="AC44" s="992"/>
      <c r="AD44" s="992"/>
      <c r="AE44" s="992"/>
      <c r="AF44" s="992"/>
      <c r="AG44" s="99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>
      <c r="B1" s="2648" t="s">
        <v>484</v>
      </c>
      <c r="C1" s="2142"/>
      <c r="D1" s="2142"/>
      <c r="E1" s="2142"/>
      <c r="F1" s="2142"/>
      <c r="J1" s="801" t="s">
        <v>176</v>
      </c>
      <c r="N1" s="2644" t="s">
        <v>79</v>
      </c>
      <c r="O1" s="2644"/>
      <c r="P1" s="2644"/>
      <c r="Q1" s="2644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83" customFormat="1" ht="10.5" customHeight="1">
      <c r="B2" s="2637" t="s">
        <v>1</v>
      </c>
      <c r="C2" s="2128"/>
      <c r="D2" s="2128"/>
      <c r="E2" s="2128"/>
      <c r="F2" s="2128"/>
      <c r="N2" s="2637" t="s">
        <v>2</v>
      </c>
      <c r="O2" s="2645"/>
      <c r="P2" s="2645"/>
      <c r="Q2" s="2645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83" customFormat="1" ht="13.5" customHeight="1">
      <c r="N3" s="383" t="s">
        <v>3</v>
      </c>
      <c r="O3" s="1944" t="s">
        <v>656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83" customFormat="1" ht="15" customHeight="1">
      <c r="B4" s="2647" t="s">
        <v>4</v>
      </c>
      <c r="C4" s="2142"/>
      <c r="D4" s="385"/>
      <c r="E4" s="989"/>
      <c r="F4" s="989"/>
      <c r="G4" s="989"/>
      <c r="H4" s="989"/>
      <c r="I4" s="902" t="s">
        <v>5</v>
      </c>
      <c r="J4" s="384"/>
      <c r="K4" s="384"/>
      <c r="L4" s="384"/>
      <c r="O4" s="1229" t="s">
        <v>638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83" customFormat="1" ht="9.75" customHeight="1">
      <c r="B5" s="2646" t="s">
        <v>7</v>
      </c>
      <c r="C5" s="2140"/>
      <c r="D5" s="384"/>
      <c r="E5" s="384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83" customFormat="1" ht="12" customHeight="1">
      <c r="A6" s="2638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83" customFormat="1" ht="15.75">
      <c r="A7" s="2639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83" customFormat="1" ht="9" customHeight="1">
      <c r="A8" s="1297">
        <v>1518</v>
      </c>
      <c r="B8" s="1301">
        <v>1519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83" customFormat="1">
      <c r="A9" s="2634" t="s">
        <v>9</v>
      </c>
      <c r="B9" s="2640" t="s">
        <v>10</v>
      </c>
      <c r="C9" s="2641"/>
      <c r="D9" s="2641"/>
      <c r="E9" s="2641"/>
      <c r="F9" s="2641"/>
      <c r="G9" s="2641"/>
      <c r="H9" s="2641"/>
      <c r="I9" s="2642"/>
      <c r="J9" s="2640" t="s">
        <v>11</v>
      </c>
      <c r="K9" s="2641"/>
      <c r="L9" s="2641"/>
      <c r="M9" s="2641"/>
      <c r="N9" s="2641"/>
      <c r="O9" s="2641"/>
      <c r="P9" s="2641"/>
      <c r="Q9" s="2642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83" customFormat="1">
      <c r="A10" s="2635"/>
      <c r="B10" s="2632" t="s">
        <v>623</v>
      </c>
      <c r="C10" s="2633"/>
      <c r="D10" s="2633"/>
      <c r="E10" s="2643"/>
      <c r="F10" s="2632" t="s">
        <v>637</v>
      </c>
      <c r="G10" s="2135"/>
      <c r="H10" s="2135"/>
      <c r="I10" s="2136"/>
      <c r="J10" s="2632" t="s">
        <v>624</v>
      </c>
      <c r="K10" s="2633"/>
      <c r="L10" s="2633"/>
      <c r="M10" s="2643"/>
      <c r="N10" s="2632" t="s">
        <v>637</v>
      </c>
      <c r="O10" s="2135"/>
      <c r="P10" s="2135"/>
      <c r="Q10" s="2136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83" customFormat="1">
      <c r="A11" s="2635"/>
      <c r="B11" s="2632" t="s">
        <v>14</v>
      </c>
      <c r="C11" s="2633"/>
      <c r="E11" s="387">
        <v>7200</v>
      </c>
      <c r="F11" s="2632" t="s">
        <v>14</v>
      </c>
      <c r="G11" s="2633"/>
      <c r="H11" s="386"/>
      <c r="I11" s="387"/>
      <c r="J11" s="2632" t="s">
        <v>14</v>
      </c>
      <c r="K11" s="2633"/>
      <c r="L11" s="386"/>
      <c r="M11" s="387">
        <f>E11</f>
        <v>7200</v>
      </c>
      <c r="N11" s="2632" t="s">
        <v>14</v>
      </c>
      <c r="O11" s="2633"/>
      <c r="P11" s="386"/>
      <c r="Q11" s="387"/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389" customFormat="1" ht="35.25" customHeight="1">
      <c r="A12" s="2636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>
      <c r="A14" s="392">
        <v>0</v>
      </c>
      <c r="B14" s="1150"/>
      <c r="C14" s="1695"/>
      <c r="D14" s="1695"/>
      <c r="E14" s="1695"/>
      <c r="F14" s="1685"/>
      <c r="G14" s="1695"/>
      <c r="H14" s="1695"/>
      <c r="I14" s="1695"/>
      <c r="J14" s="1685"/>
      <c r="K14" s="1695"/>
      <c r="L14" s="1695"/>
      <c r="M14" s="1695"/>
      <c r="N14" s="1685"/>
      <c r="O14" s="1695"/>
      <c r="P14" s="1695"/>
      <c r="Q14" s="1695"/>
    </row>
    <row r="15" spans="1:33" s="1455" customFormat="1" ht="15">
      <c r="A15" s="1454">
        <v>1</v>
      </c>
      <c r="B15" s="1150"/>
      <c r="C15" s="1695"/>
      <c r="D15" s="1695"/>
      <c r="E15" s="1695">
        <v>70</v>
      </c>
      <c r="F15" s="1685"/>
      <c r="G15" s="1695"/>
      <c r="H15" s="1695"/>
      <c r="I15" s="1603">
        <v>226</v>
      </c>
      <c r="J15" s="1685"/>
      <c r="K15" s="1695"/>
      <c r="L15" s="1695"/>
      <c r="M15" s="1603">
        <v>10</v>
      </c>
      <c r="N15" s="1685"/>
      <c r="O15" s="1695"/>
      <c r="P15" s="1695"/>
      <c r="Q15" s="1603">
        <v>34</v>
      </c>
    </row>
    <row r="16" spans="1:33" s="389" customFormat="1" ht="15">
      <c r="A16" s="392">
        <v>2</v>
      </c>
      <c r="B16" s="1150"/>
      <c r="C16" s="1695"/>
      <c r="D16" s="1695"/>
      <c r="E16" s="1695">
        <v>62</v>
      </c>
      <c r="F16" s="1685"/>
      <c r="G16" s="1695"/>
      <c r="H16" s="1695"/>
      <c r="I16" s="1603">
        <v>210</v>
      </c>
      <c r="J16" s="1685"/>
      <c r="K16" s="1695"/>
      <c r="L16" s="1695"/>
      <c r="M16" s="1603">
        <v>9</v>
      </c>
      <c r="N16" s="1685"/>
      <c r="O16" s="1695"/>
      <c r="P16" s="1695"/>
      <c r="Q16" s="1603">
        <v>32</v>
      </c>
    </row>
    <row r="17" spans="1:17" s="389" customFormat="1" ht="15">
      <c r="A17" s="392">
        <v>3</v>
      </c>
      <c r="B17" s="1150"/>
      <c r="C17" s="1695"/>
      <c r="D17" s="1695"/>
      <c r="E17" s="1695">
        <v>61</v>
      </c>
      <c r="F17" s="1685"/>
      <c r="G17" s="1695"/>
      <c r="H17" s="1695"/>
      <c r="I17" s="1603">
        <v>194</v>
      </c>
      <c r="J17" s="1685"/>
      <c r="K17" s="1695"/>
      <c r="L17" s="1695"/>
      <c r="M17" s="1603">
        <v>9</v>
      </c>
      <c r="N17" s="1685"/>
      <c r="O17" s="1695"/>
      <c r="P17" s="1695"/>
      <c r="Q17" s="1603">
        <v>28</v>
      </c>
    </row>
    <row r="18" spans="1:17" s="389" customFormat="1" ht="15">
      <c r="A18" s="392">
        <v>4</v>
      </c>
      <c r="B18" s="1150"/>
      <c r="C18" s="1695"/>
      <c r="D18" s="1695"/>
      <c r="E18" s="1695">
        <v>59</v>
      </c>
      <c r="F18" s="1685"/>
      <c r="G18" s="1695"/>
      <c r="H18" s="1695"/>
      <c r="I18" s="1603">
        <v>182</v>
      </c>
      <c r="J18" s="1685"/>
      <c r="K18" s="1695"/>
      <c r="L18" s="1695"/>
      <c r="M18" s="1603">
        <v>8</v>
      </c>
      <c r="N18" s="1685"/>
      <c r="O18" s="1695"/>
      <c r="P18" s="1695"/>
      <c r="Q18" s="1603">
        <v>28</v>
      </c>
    </row>
    <row r="19" spans="1:17" s="389" customFormat="1" ht="15">
      <c r="A19" s="392">
        <v>5</v>
      </c>
      <c r="B19" s="1150"/>
      <c r="C19" s="1695"/>
      <c r="D19" s="1695"/>
      <c r="E19" s="1695">
        <v>57</v>
      </c>
      <c r="F19" s="1685"/>
      <c r="G19" s="1695"/>
      <c r="H19" s="1695"/>
      <c r="I19" s="1603">
        <v>190</v>
      </c>
      <c r="J19" s="1685"/>
      <c r="K19" s="1695"/>
      <c r="L19" s="1695"/>
      <c r="M19" s="1603">
        <v>9</v>
      </c>
      <c r="N19" s="1685"/>
      <c r="O19" s="1695"/>
      <c r="P19" s="1695"/>
      <c r="Q19" s="1603">
        <v>33</v>
      </c>
    </row>
    <row r="20" spans="1:17" s="389" customFormat="1" ht="15">
      <c r="A20" s="392">
        <v>6</v>
      </c>
      <c r="B20" s="1150"/>
      <c r="C20" s="1695"/>
      <c r="D20" s="1695"/>
      <c r="E20" s="1695">
        <v>61</v>
      </c>
      <c r="F20" s="1685"/>
      <c r="G20" s="1695"/>
      <c r="H20" s="1695"/>
      <c r="I20" s="1603">
        <v>211</v>
      </c>
      <c r="J20" s="1685"/>
      <c r="K20" s="1695"/>
      <c r="L20" s="1695"/>
      <c r="M20" s="1603">
        <v>9</v>
      </c>
      <c r="N20" s="1685"/>
      <c r="O20" s="1695"/>
      <c r="P20" s="1695"/>
      <c r="Q20" s="1603">
        <v>37</v>
      </c>
    </row>
    <row r="21" spans="1:17" s="389" customFormat="1" ht="15">
      <c r="A21" s="392">
        <v>7</v>
      </c>
      <c r="B21" s="1150"/>
      <c r="C21" s="1695"/>
      <c r="D21" s="1695"/>
      <c r="E21" s="1695">
        <v>75</v>
      </c>
      <c r="F21" s="1685"/>
      <c r="G21" s="1695"/>
      <c r="H21" s="1695"/>
      <c r="I21" s="1603">
        <v>231</v>
      </c>
      <c r="J21" s="1685"/>
      <c r="K21" s="1695"/>
      <c r="L21" s="1695"/>
      <c r="M21" s="1603">
        <v>9</v>
      </c>
      <c r="N21" s="1685"/>
      <c r="O21" s="1695"/>
      <c r="P21" s="1695"/>
      <c r="Q21" s="1603">
        <v>38</v>
      </c>
    </row>
    <row r="22" spans="1:17" s="389" customFormat="1" ht="15">
      <c r="A22" s="392">
        <v>8</v>
      </c>
      <c r="B22" s="1150"/>
      <c r="C22" s="1695"/>
      <c r="D22" s="1695"/>
      <c r="E22" s="1695">
        <v>97</v>
      </c>
      <c r="F22" s="1685"/>
      <c r="G22" s="1695"/>
      <c r="H22" s="1695"/>
      <c r="I22" s="1603">
        <v>314</v>
      </c>
      <c r="J22" s="1685"/>
      <c r="K22" s="1695"/>
      <c r="L22" s="1695"/>
      <c r="M22" s="1603">
        <v>9</v>
      </c>
      <c r="N22" s="1685"/>
      <c r="O22" s="1695"/>
      <c r="P22" s="1695"/>
      <c r="Q22" s="1603">
        <v>39</v>
      </c>
    </row>
    <row r="23" spans="1:17" s="389" customFormat="1" ht="15">
      <c r="A23" s="392">
        <v>9</v>
      </c>
      <c r="B23" s="1150"/>
      <c r="C23" s="1695"/>
      <c r="D23" s="1695"/>
      <c r="E23" s="1695">
        <v>138</v>
      </c>
      <c r="F23" s="1685"/>
      <c r="G23" s="1695"/>
      <c r="H23" s="1695"/>
      <c r="I23" s="1603">
        <v>410</v>
      </c>
      <c r="J23" s="1685"/>
      <c r="K23" s="1695"/>
      <c r="L23" s="1695"/>
      <c r="M23" s="1603">
        <v>12</v>
      </c>
      <c r="N23" s="1685"/>
      <c r="O23" s="1695"/>
      <c r="P23" s="1695"/>
      <c r="Q23" s="1603">
        <v>44</v>
      </c>
    </row>
    <row r="24" spans="1:17" s="389" customFormat="1" ht="15">
      <c r="A24" s="392">
        <v>10</v>
      </c>
      <c r="B24" s="1150"/>
      <c r="C24" s="1695"/>
      <c r="D24" s="1695"/>
      <c r="E24" s="1695">
        <v>142</v>
      </c>
      <c r="F24" s="1685"/>
      <c r="G24" s="1695"/>
      <c r="H24" s="1695"/>
      <c r="I24" s="1603">
        <v>477</v>
      </c>
      <c r="J24" s="1685"/>
      <c r="K24" s="1695"/>
      <c r="L24" s="1695"/>
      <c r="M24" s="1603">
        <v>14</v>
      </c>
      <c r="N24" s="1685"/>
      <c r="O24" s="1695"/>
      <c r="P24" s="1695"/>
      <c r="Q24" s="1603">
        <v>55</v>
      </c>
    </row>
    <row r="25" spans="1:17" s="389" customFormat="1" ht="15">
      <c r="A25" s="392">
        <v>11</v>
      </c>
      <c r="B25" s="1150"/>
      <c r="C25" s="1695"/>
      <c r="D25" s="1695"/>
      <c r="E25" s="1695">
        <v>161</v>
      </c>
      <c r="F25" s="1685"/>
      <c r="G25" s="1695"/>
      <c r="H25" s="1695"/>
      <c r="I25" s="1603">
        <v>498</v>
      </c>
      <c r="J25" s="1685"/>
      <c r="K25" s="1695"/>
      <c r="L25" s="1695"/>
      <c r="M25" s="1603">
        <v>17</v>
      </c>
      <c r="N25" s="1685"/>
      <c r="O25" s="1695"/>
      <c r="P25" s="1695"/>
      <c r="Q25" s="1603">
        <v>60</v>
      </c>
    </row>
    <row r="26" spans="1:17" s="389" customFormat="1" ht="15">
      <c r="A26" s="392">
        <v>12</v>
      </c>
      <c r="B26" s="1150"/>
      <c r="C26" s="1695"/>
      <c r="D26" s="1695"/>
      <c r="E26" s="1695">
        <v>216</v>
      </c>
      <c r="F26" s="1685"/>
      <c r="G26" s="1695"/>
      <c r="H26" s="1695"/>
      <c r="I26" s="1603">
        <v>503</v>
      </c>
      <c r="J26" s="1685"/>
      <c r="K26" s="1695"/>
      <c r="L26" s="1695"/>
      <c r="M26" s="1603">
        <v>56</v>
      </c>
      <c r="N26" s="1685"/>
      <c r="O26" s="1695"/>
      <c r="P26" s="1695"/>
      <c r="Q26" s="1603">
        <v>66</v>
      </c>
    </row>
    <row r="27" spans="1:17" s="389" customFormat="1" ht="15">
      <c r="A27" s="392">
        <v>13</v>
      </c>
      <c r="B27" s="1150"/>
      <c r="C27" s="1695"/>
      <c r="D27" s="1695"/>
      <c r="E27" s="1695">
        <v>162</v>
      </c>
      <c r="F27" s="1685"/>
      <c r="G27" s="1695"/>
      <c r="H27" s="1695"/>
      <c r="I27" s="1603">
        <v>486</v>
      </c>
      <c r="J27" s="1685"/>
      <c r="K27" s="1695"/>
      <c r="L27" s="1695"/>
      <c r="M27" s="1603">
        <v>40</v>
      </c>
      <c r="N27" s="1685"/>
      <c r="O27" s="1695"/>
      <c r="P27" s="1695"/>
      <c r="Q27" s="1603">
        <v>67</v>
      </c>
    </row>
    <row r="28" spans="1:17" s="389" customFormat="1" ht="15">
      <c r="A28" s="392">
        <v>14</v>
      </c>
      <c r="B28" s="1150"/>
      <c r="C28" s="1695"/>
      <c r="D28" s="1695"/>
      <c r="E28" s="1695">
        <v>206</v>
      </c>
      <c r="F28" s="1685"/>
      <c r="G28" s="1695"/>
      <c r="H28" s="1695"/>
      <c r="I28" s="1603">
        <v>487</v>
      </c>
      <c r="J28" s="1685"/>
      <c r="K28" s="1695"/>
      <c r="L28" s="1695"/>
      <c r="M28" s="1603">
        <v>64</v>
      </c>
      <c r="N28" s="1685"/>
      <c r="O28" s="1695"/>
      <c r="P28" s="1695"/>
      <c r="Q28" s="1603">
        <v>60</v>
      </c>
    </row>
    <row r="29" spans="1:17" s="389" customFormat="1" ht="15">
      <c r="A29" s="392">
        <v>15</v>
      </c>
      <c r="B29" s="1150"/>
      <c r="C29" s="1695"/>
      <c r="D29" s="1695"/>
      <c r="E29" s="1695">
        <v>182</v>
      </c>
      <c r="F29" s="1685"/>
      <c r="G29" s="1695"/>
      <c r="H29" s="1695"/>
      <c r="I29" s="1603">
        <v>484</v>
      </c>
      <c r="J29" s="1685"/>
      <c r="K29" s="1695"/>
      <c r="L29" s="1695"/>
      <c r="M29" s="1603">
        <v>43</v>
      </c>
      <c r="N29" s="1685"/>
      <c r="O29" s="1695"/>
      <c r="P29" s="1695"/>
      <c r="Q29" s="1603">
        <v>63</v>
      </c>
    </row>
    <row r="30" spans="1:17" s="389" customFormat="1" ht="15">
      <c r="A30" s="392">
        <v>16</v>
      </c>
      <c r="B30" s="1150"/>
      <c r="C30" s="1695"/>
      <c r="D30" s="1695"/>
      <c r="E30" s="1695">
        <v>134</v>
      </c>
      <c r="F30" s="1685"/>
      <c r="G30" s="1695"/>
      <c r="H30" s="1695"/>
      <c r="I30" s="1603">
        <v>469</v>
      </c>
      <c r="J30" s="1685"/>
      <c r="K30" s="1695"/>
      <c r="L30" s="1695"/>
      <c r="M30" s="1603">
        <v>18</v>
      </c>
      <c r="N30" s="1685"/>
      <c r="O30" s="1695"/>
      <c r="P30" s="1695"/>
      <c r="Q30" s="1603">
        <v>65</v>
      </c>
    </row>
    <row r="31" spans="1:17" s="393" customFormat="1" ht="15">
      <c r="A31" s="392">
        <v>17</v>
      </c>
      <c r="B31" s="1150"/>
      <c r="C31" s="1695"/>
      <c r="D31" s="1695"/>
      <c r="E31" s="1695">
        <v>112</v>
      </c>
      <c r="F31" s="1685"/>
      <c r="G31" s="1695"/>
      <c r="H31" s="1695"/>
      <c r="I31" s="1603">
        <v>447</v>
      </c>
      <c r="J31" s="1685"/>
      <c r="K31" s="1695"/>
      <c r="L31" s="1695"/>
      <c r="M31" s="1603">
        <v>14</v>
      </c>
      <c r="N31" s="1685"/>
      <c r="O31" s="1695"/>
      <c r="P31" s="1695"/>
      <c r="Q31" s="1603">
        <v>59</v>
      </c>
    </row>
    <row r="32" spans="1:17" s="393" customFormat="1" ht="15">
      <c r="A32" s="392">
        <v>18</v>
      </c>
      <c r="B32" s="1150"/>
      <c r="C32" s="1695"/>
      <c r="D32" s="1695"/>
      <c r="E32" s="1695">
        <v>92</v>
      </c>
      <c r="F32" s="1685"/>
      <c r="G32" s="1695"/>
      <c r="H32" s="1695"/>
      <c r="I32" s="1603">
        <v>391</v>
      </c>
      <c r="J32" s="1685"/>
      <c r="K32" s="1695"/>
      <c r="L32" s="1695"/>
      <c r="M32" s="1603">
        <v>10</v>
      </c>
      <c r="N32" s="1685"/>
      <c r="O32" s="1695"/>
      <c r="P32" s="1695"/>
      <c r="Q32" s="1603">
        <v>46</v>
      </c>
    </row>
    <row r="33" spans="1:33" s="393" customFormat="1" ht="15">
      <c r="A33" s="392">
        <v>19</v>
      </c>
      <c r="B33" s="1150"/>
      <c r="C33" s="1695"/>
      <c r="D33" s="1695"/>
      <c r="E33" s="1695">
        <v>97</v>
      </c>
      <c r="F33" s="1685"/>
      <c r="G33" s="1695"/>
      <c r="H33" s="1695"/>
      <c r="I33" s="1603">
        <v>353</v>
      </c>
      <c r="J33" s="1685"/>
      <c r="K33" s="1695"/>
      <c r="L33" s="1695"/>
      <c r="M33" s="1603">
        <v>9</v>
      </c>
      <c r="N33" s="1685"/>
      <c r="O33" s="1695"/>
      <c r="P33" s="1695"/>
      <c r="Q33" s="1603">
        <v>42</v>
      </c>
    </row>
    <row r="34" spans="1:33" s="393" customFormat="1" ht="15">
      <c r="A34" s="392">
        <v>20</v>
      </c>
      <c r="B34" s="1150"/>
      <c r="C34" s="1695"/>
      <c r="D34" s="1695"/>
      <c r="E34" s="1695">
        <v>98</v>
      </c>
      <c r="F34" s="1685"/>
      <c r="G34" s="1695"/>
      <c r="H34" s="1695"/>
      <c r="I34" s="1603">
        <v>335</v>
      </c>
      <c r="J34" s="1685"/>
      <c r="K34" s="1695"/>
      <c r="L34" s="1695"/>
      <c r="M34" s="1603">
        <v>8</v>
      </c>
      <c r="N34" s="1685"/>
      <c r="O34" s="1695"/>
      <c r="P34" s="1695"/>
      <c r="Q34" s="1603">
        <v>44</v>
      </c>
    </row>
    <row r="35" spans="1:33" s="393" customFormat="1" ht="15">
      <c r="A35" s="392">
        <v>21</v>
      </c>
      <c r="B35" s="1150"/>
      <c r="C35" s="1695"/>
      <c r="D35" s="1695"/>
      <c r="E35" s="1695">
        <v>104</v>
      </c>
      <c r="F35" s="1685"/>
      <c r="G35" s="1695"/>
      <c r="H35" s="1695"/>
      <c r="I35" s="1603">
        <v>307</v>
      </c>
      <c r="J35" s="1685"/>
      <c r="K35" s="1695"/>
      <c r="L35" s="1695"/>
      <c r="M35" s="1603">
        <v>10</v>
      </c>
      <c r="N35" s="1685"/>
      <c r="O35" s="1695"/>
      <c r="P35" s="1695"/>
      <c r="Q35" s="1603">
        <v>39</v>
      </c>
    </row>
    <row r="36" spans="1:33" s="393" customFormat="1" ht="15">
      <c r="A36" s="392">
        <v>22</v>
      </c>
      <c r="B36" s="1150"/>
      <c r="C36" s="1695"/>
      <c r="D36" s="1695"/>
      <c r="E36" s="1695">
        <v>98</v>
      </c>
      <c r="F36" s="1685"/>
      <c r="G36" s="1695"/>
      <c r="H36" s="1695"/>
      <c r="I36" s="1603">
        <v>283</v>
      </c>
      <c r="J36" s="1685"/>
      <c r="K36" s="1695"/>
      <c r="L36" s="1695"/>
      <c r="M36" s="1603">
        <v>11</v>
      </c>
      <c r="N36" s="1685"/>
      <c r="O36" s="1695"/>
      <c r="P36" s="1695"/>
      <c r="Q36" s="1603">
        <v>40</v>
      </c>
    </row>
    <row r="37" spans="1:33" s="393" customFormat="1" ht="15">
      <c r="A37" s="392">
        <v>23</v>
      </c>
      <c r="B37" s="1150"/>
      <c r="C37" s="1695"/>
      <c r="D37" s="1695"/>
      <c r="E37" s="1603">
        <v>90</v>
      </c>
      <c r="F37" s="1685"/>
      <c r="G37" s="1695"/>
      <c r="H37" s="1695"/>
      <c r="I37" s="1603">
        <v>265</v>
      </c>
      <c r="J37" s="1685"/>
      <c r="K37" s="1695"/>
      <c r="L37" s="1695"/>
      <c r="M37" s="1603">
        <v>8</v>
      </c>
      <c r="N37" s="1685"/>
      <c r="O37" s="1695"/>
      <c r="P37" s="1695"/>
      <c r="Q37" s="1603">
        <v>34</v>
      </c>
    </row>
    <row r="38" spans="1:33" s="393" customFormat="1" ht="15">
      <c r="A38" s="392">
        <v>24</v>
      </c>
      <c r="B38" s="1150"/>
      <c r="C38" s="1695"/>
      <c r="D38" s="1695"/>
      <c r="E38" s="1603">
        <v>77</v>
      </c>
      <c r="F38" s="1685"/>
      <c r="G38" s="1695"/>
      <c r="H38" s="1695"/>
      <c r="I38" s="1603">
        <v>238</v>
      </c>
      <c r="J38" s="1685"/>
      <c r="K38" s="1695"/>
      <c r="L38" s="1695"/>
      <c r="M38" s="1603">
        <v>6</v>
      </c>
      <c r="N38" s="1685"/>
      <c r="O38" s="1695"/>
      <c r="P38" s="1695"/>
      <c r="Q38" s="1603">
        <v>28</v>
      </c>
    </row>
    <row r="39" spans="1:33" s="393" customFormat="1" ht="15">
      <c r="A39" s="392" t="s">
        <v>19</v>
      </c>
      <c r="B39" s="1196"/>
      <c r="C39" s="1696"/>
      <c r="D39" s="1696"/>
      <c r="E39" s="1697">
        <f>SUM(E15:E38)</f>
        <v>2651</v>
      </c>
      <c r="F39" s="1696"/>
      <c r="G39" s="1696"/>
      <c r="H39" s="1696"/>
      <c r="I39" s="1697">
        <f>SUM(I15:I38)</f>
        <v>8191</v>
      </c>
      <c r="J39" s="1696"/>
      <c r="K39" s="1696"/>
      <c r="L39" s="1696"/>
      <c r="M39" s="1697">
        <f>SUM(M15:M38)</f>
        <v>412</v>
      </c>
      <c r="N39" s="1696"/>
      <c r="O39" s="1696"/>
      <c r="P39" s="1696"/>
      <c r="Q39" s="1697">
        <f>SUM(Q15:Q38)</f>
        <v>1081</v>
      </c>
    </row>
    <row r="40" spans="1:33" s="383" customFormat="1" ht="12.75" customHeight="1">
      <c r="A40" s="383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83" customFormat="1" ht="12.75" customHeight="1">
      <c r="A41" s="383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>
      <c r="A42" s="383" t="s">
        <v>651</v>
      </c>
      <c r="K42" s="383"/>
      <c r="L42" s="383"/>
      <c r="M42" s="383"/>
      <c r="N42" s="383"/>
      <c r="O42" s="383"/>
      <c r="P42" s="383"/>
      <c r="Q42" s="383"/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>
      <c r="A43" s="383" t="s">
        <v>23</v>
      </c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rgb="FF92D050"/>
  </sheetPr>
  <dimension ref="A1:AG44"/>
  <sheetViews>
    <sheetView zoomScale="85" zoomScaleNormal="85" workbookViewId="0">
      <selection activeCell="Q15" sqref="Q15:Q39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65" t="s">
        <v>484</v>
      </c>
      <c r="C1" s="2142"/>
      <c r="D1" s="2142"/>
      <c r="E1" s="2142"/>
      <c r="F1" s="2142"/>
      <c r="J1" s="801" t="s">
        <v>176</v>
      </c>
      <c r="N1" s="2659" t="s">
        <v>655</v>
      </c>
      <c r="O1" s="2659"/>
      <c r="P1" s="2659"/>
      <c r="Q1" s="2659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>
      <c r="B2" s="2660" t="s">
        <v>1</v>
      </c>
      <c r="C2" s="2128"/>
      <c r="D2" s="2128"/>
      <c r="E2" s="2128"/>
      <c r="F2" s="2128"/>
      <c r="N2" s="2660" t="s">
        <v>2</v>
      </c>
      <c r="O2" s="2661"/>
      <c r="P2" s="2661"/>
      <c r="Q2" s="2661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>
      <c r="N3" s="397" t="s">
        <v>3</v>
      </c>
      <c r="O3" s="1944" t="s">
        <v>656</v>
      </c>
      <c r="P3" s="1944"/>
      <c r="Q3" s="1944"/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>
      <c r="B4" s="2664" t="s">
        <v>4</v>
      </c>
      <c r="C4" s="2142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N4" s="397"/>
      <c r="O4" s="1228" t="s">
        <v>91</v>
      </c>
      <c r="Q4" s="1943" t="s">
        <v>654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>
      <c r="B5" s="2655" t="s">
        <v>7</v>
      </c>
      <c r="C5" s="2140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>
      <c r="A6" s="2662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>
      <c r="A7" s="2663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>
      <c r="A8" s="1297">
        <v>1525</v>
      </c>
      <c r="B8" s="1300"/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>
      <c r="A9" s="2649" t="s">
        <v>9</v>
      </c>
      <c r="B9" s="2656" t="s">
        <v>10</v>
      </c>
      <c r="C9" s="2657"/>
      <c r="D9" s="2657"/>
      <c r="E9" s="2657"/>
      <c r="F9" s="2657"/>
      <c r="G9" s="2657"/>
      <c r="H9" s="2657"/>
      <c r="I9" s="2658"/>
      <c r="J9" s="2656" t="s">
        <v>11</v>
      </c>
      <c r="K9" s="2657"/>
      <c r="L9" s="2657"/>
      <c r="M9" s="2657"/>
      <c r="N9" s="2657"/>
      <c r="O9" s="2657"/>
      <c r="P9" s="2657"/>
      <c r="Q9" s="2658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>
      <c r="A10" s="2650"/>
      <c r="B10" s="2652" t="s">
        <v>92</v>
      </c>
      <c r="C10" s="2653"/>
      <c r="D10" s="2653"/>
      <c r="E10" s="2654"/>
      <c r="F10" s="2652" t="s">
        <v>653</v>
      </c>
      <c r="G10" s="2135"/>
      <c r="H10" s="2135"/>
      <c r="I10" s="2136"/>
      <c r="J10" s="2652" t="s">
        <v>92</v>
      </c>
      <c r="K10" s="2653"/>
      <c r="L10" s="2653"/>
      <c r="M10" s="2654"/>
      <c r="N10" s="2652" t="s">
        <v>653</v>
      </c>
      <c r="O10" s="2135"/>
      <c r="P10" s="2135"/>
      <c r="Q10" s="2136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>
      <c r="A11" s="2650"/>
      <c r="B11" s="2652" t="s">
        <v>14</v>
      </c>
      <c r="C11" s="2653"/>
      <c r="E11" s="399">
        <v>7200</v>
      </c>
      <c r="F11" s="2652" t="s">
        <v>14</v>
      </c>
      <c r="G11" s="2653"/>
      <c r="H11" s="398"/>
      <c r="I11" s="399">
        <v>0</v>
      </c>
      <c r="J11" s="2652" t="s">
        <v>14</v>
      </c>
      <c r="K11" s="2653"/>
      <c r="L11" s="398"/>
      <c r="M11" s="399">
        <f>E11</f>
        <v>7200</v>
      </c>
      <c r="N11" s="2652" t="s">
        <v>14</v>
      </c>
      <c r="O11" s="2653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>
      <c r="A12" s="2651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50"/>
      <c r="C14" s="1698"/>
      <c r="D14" s="1698"/>
      <c r="E14" s="1698"/>
      <c r="F14" s="1698"/>
      <c r="G14" s="1698"/>
      <c r="H14" s="1698"/>
      <c r="I14" s="1698"/>
      <c r="J14" s="1685"/>
      <c r="K14" s="1698"/>
      <c r="L14" s="1698"/>
      <c r="M14" s="1698"/>
      <c r="N14" s="1698"/>
      <c r="O14" s="1135"/>
      <c r="P14" s="1135"/>
      <c r="Q14" s="1135"/>
    </row>
    <row r="15" spans="1:33" s="1453" customFormat="1" ht="15">
      <c r="A15" s="1451">
        <v>1</v>
      </c>
      <c r="B15" s="1150"/>
      <c r="C15" s="1698"/>
      <c r="D15" s="1698"/>
      <c r="E15" s="1698">
        <v>132</v>
      </c>
      <c r="F15" s="1698"/>
      <c r="G15" s="1698"/>
      <c r="H15" s="1698"/>
      <c r="I15" s="1698">
        <v>643</v>
      </c>
      <c r="J15" s="1685"/>
      <c r="K15" s="1698"/>
      <c r="L15" s="1698"/>
      <c r="M15" s="1603">
        <v>0</v>
      </c>
      <c r="N15" s="1698"/>
      <c r="O15" s="1452"/>
      <c r="P15" s="1452"/>
      <c r="Q15" s="1452">
        <v>184</v>
      </c>
    </row>
    <row r="16" spans="1:33" s="401" customFormat="1" ht="15">
      <c r="A16" s="404">
        <v>2</v>
      </c>
      <c r="B16" s="1150"/>
      <c r="C16" s="1698"/>
      <c r="D16" s="1698"/>
      <c r="E16" s="1698">
        <v>132</v>
      </c>
      <c r="F16" s="1698"/>
      <c r="G16" s="1698"/>
      <c r="H16" s="1698"/>
      <c r="I16" s="1698">
        <v>772</v>
      </c>
      <c r="J16" s="1685"/>
      <c r="K16" s="1698"/>
      <c r="L16" s="1698"/>
      <c r="M16" s="1603">
        <v>1</v>
      </c>
      <c r="N16" s="1698"/>
      <c r="O16" s="1135"/>
      <c r="P16" s="1135"/>
      <c r="Q16" s="1135">
        <v>302</v>
      </c>
    </row>
    <row r="17" spans="1:17" s="401" customFormat="1" ht="15">
      <c r="A17" s="404">
        <v>3</v>
      </c>
      <c r="B17" s="1150"/>
      <c r="C17" s="1698"/>
      <c r="D17" s="1698"/>
      <c r="E17" s="1698">
        <v>128</v>
      </c>
      <c r="F17" s="1698"/>
      <c r="G17" s="1698"/>
      <c r="H17" s="1698"/>
      <c r="I17" s="1698">
        <v>670</v>
      </c>
      <c r="J17" s="1685"/>
      <c r="K17" s="1698"/>
      <c r="L17" s="1698"/>
      <c r="M17" s="1603">
        <v>0</v>
      </c>
      <c r="N17" s="1698"/>
      <c r="O17" s="1135"/>
      <c r="P17" s="1135"/>
      <c r="Q17" s="1135">
        <v>264</v>
      </c>
    </row>
    <row r="18" spans="1:17" s="401" customFormat="1" ht="15">
      <c r="A18" s="404">
        <v>4</v>
      </c>
      <c r="B18" s="1150"/>
      <c r="C18" s="1698"/>
      <c r="D18" s="1698"/>
      <c r="E18" s="1698">
        <v>124</v>
      </c>
      <c r="F18" s="1698"/>
      <c r="G18" s="1698"/>
      <c r="H18" s="1698"/>
      <c r="I18" s="1698">
        <v>570</v>
      </c>
      <c r="J18" s="1685"/>
      <c r="K18" s="1698"/>
      <c r="L18" s="1698"/>
      <c r="M18" s="1603">
        <v>0</v>
      </c>
      <c r="N18" s="1698"/>
      <c r="O18" s="1135"/>
      <c r="P18" s="1135"/>
      <c r="Q18" s="1135">
        <v>193</v>
      </c>
    </row>
    <row r="19" spans="1:17" s="401" customFormat="1" ht="15">
      <c r="A19" s="404">
        <v>5</v>
      </c>
      <c r="B19" s="1150"/>
      <c r="C19" s="1698"/>
      <c r="D19" s="1698"/>
      <c r="E19" s="1698">
        <v>126</v>
      </c>
      <c r="F19" s="1698"/>
      <c r="G19" s="1698"/>
      <c r="H19" s="1698"/>
      <c r="I19" s="1698">
        <v>503</v>
      </c>
      <c r="J19" s="1685"/>
      <c r="K19" s="1698"/>
      <c r="L19" s="1698"/>
      <c r="M19" s="1603">
        <v>0</v>
      </c>
      <c r="N19" s="1698"/>
      <c r="O19" s="1135"/>
      <c r="P19" s="1135"/>
      <c r="Q19" s="1135">
        <v>152</v>
      </c>
    </row>
    <row r="20" spans="1:17" s="401" customFormat="1" ht="15">
      <c r="A20" s="404">
        <v>6</v>
      </c>
      <c r="B20" s="1150"/>
      <c r="C20" s="1698"/>
      <c r="D20" s="1698"/>
      <c r="E20" s="1698">
        <v>131</v>
      </c>
      <c r="F20" s="1698"/>
      <c r="G20" s="1698"/>
      <c r="H20" s="1698"/>
      <c r="I20" s="1698">
        <v>593</v>
      </c>
      <c r="J20" s="1685"/>
      <c r="K20" s="1698"/>
      <c r="L20" s="1698"/>
      <c r="M20" s="1603">
        <v>0</v>
      </c>
      <c r="N20" s="1698"/>
      <c r="O20" s="1135"/>
      <c r="P20" s="1135"/>
      <c r="Q20" s="1135">
        <v>200</v>
      </c>
    </row>
    <row r="21" spans="1:17" s="401" customFormat="1" ht="15">
      <c r="A21" s="404">
        <v>7</v>
      </c>
      <c r="B21" s="1150"/>
      <c r="C21" s="1698"/>
      <c r="D21" s="1698"/>
      <c r="E21" s="1698">
        <v>187</v>
      </c>
      <c r="F21" s="1698"/>
      <c r="G21" s="1698"/>
      <c r="H21" s="1698"/>
      <c r="I21" s="1698">
        <v>622</v>
      </c>
      <c r="J21" s="1685"/>
      <c r="K21" s="1698"/>
      <c r="L21" s="1698"/>
      <c r="M21" s="1603">
        <v>7</v>
      </c>
      <c r="N21" s="1698"/>
      <c r="O21" s="1135"/>
      <c r="P21" s="1135"/>
      <c r="Q21" s="1135">
        <v>168</v>
      </c>
    </row>
    <row r="22" spans="1:17" s="401" customFormat="1" ht="15">
      <c r="A22" s="404">
        <v>8</v>
      </c>
      <c r="B22" s="1150"/>
      <c r="C22" s="1698"/>
      <c r="D22" s="1698"/>
      <c r="E22" s="1698">
        <v>270</v>
      </c>
      <c r="F22" s="1698"/>
      <c r="G22" s="1698"/>
      <c r="H22" s="1698"/>
      <c r="I22" s="1698">
        <v>818</v>
      </c>
      <c r="J22" s="1685"/>
      <c r="K22" s="1698"/>
      <c r="L22" s="1698"/>
      <c r="M22" s="1603">
        <v>20</v>
      </c>
      <c r="N22" s="1698"/>
      <c r="O22" s="1135"/>
      <c r="P22" s="1135"/>
      <c r="Q22" s="1135">
        <v>219</v>
      </c>
    </row>
    <row r="23" spans="1:17" s="401" customFormat="1" ht="15">
      <c r="A23" s="404">
        <v>9</v>
      </c>
      <c r="B23" s="1150"/>
      <c r="C23" s="1698"/>
      <c r="D23" s="1698"/>
      <c r="E23" s="1698">
        <v>409</v>
      </c>
      <c r="F23" s="1698"/>
      <c r="G23" s="1698"/>
      <c r="H23" s="1698"/>
      <c r="I23" s="1698">
        <v>1101</v>
      </c>
      <c r="J23" s="1685"/>
      <c r="K23" s="1698"/>
      <c r="L23" s="1698"/>
      <c r="M23" s="1603">
        <v>35</v>
      </c>
      <c r="N23" s="1698"/>
      <c r="O23" s="1135"/>
      <c r="P23" s="1135"/>
      <c r="Q23" s="1135">
        <v>320</v>
      </c>
    </row>
    <row r="24" spans="1:17" s="401" customFormat="1" ht="15">
      <c r="A24" s="404">
        <v>10</v>
      </c>
      <c r="B24" s="1150"/>
      <c r="C24" s="1698"/>
      <c r="D24" s="1698"/>
      <c r="E24" s="1698">
        <v>435</v>
      </c>
      <c r="F24" s="1698"/>
      <c r="G24" s="1698"/>
      <c r="H24" s="1698"/>
      <c r="I24" s="1698">
        <v>972</v>
      </c>
      <c r="J24" s="1685"/>
      <c r="K24" s="1698"/>
      <c r="L24" s="1698"/>
      <c r="M24" s="1603">
        <v>42</v>
      </c>
      <c r="N24" s="1698"/>
      <c r="O24" s="1135"/>
      <c r="P24" s="1135"/>
      <c r="Q24" s="1135">
        <v>202</v>
      </c>
    </row>
    <row r="25" spans="1:17" s="401" customFormat="1" ht="15">
      <c r="A25" s="404">
        <v>11</v>
      </c>
      <c r="B25" s="1150"/>
      <c r="C25" s="1698"/>
      <c r="D25" s="1698"/>
      <c r="E25" s="1698">
        <v>429</v>
      </c>
      <c r="F25" s="1698"/>
      <c r="G25" s="1698"/>
      <c r="H25" s="1698"/>
      <c r="I25" s="1698">
        <v>1008</v>
      </c>
      <c r="J25" s="1685"/>
      <c r="K25" s="1698"/>
      <c r="L25" s="1698"/>
      <c r="M25" s="1603">
        <v>45</v>
      </c>
      <c r="N25" s="1698"/>
      <c r="O25" s="1135"/>
      <c r="P25" s="1135"/>
      <c r="Q25" s="1135">
        <v>217</v>
      </c>
    </row>
    <row r="26" spans="1:17" s="401" customFormat="1" ht="15">
      <c r="A26" s="404">
        <v>12</v>
      </c>
      <c r="B26" s="1150"/>
      <c r="C26" s="1698"/>
      <c r="D26" s="1698"/>
      <c r="E26" s="1698">
        <v>416</v>
      </c>
      <c r="F26" s="1698"/>
      <c r="G26" s="1698"/>
      <c r="H26" s="1698"/>
      <c r="I26" s="1698">
        <v>1018</v>
      </c>
      <c r="J26" s="1685"/>
      <c r="K26" s="1698"/>
      <c r="L26" s="1698"/>
      <c r="M26" s="1603">
        <v>46</v>
      </c>
      <c r="N26" s="1698"/>
      <c r="O26" s="1135"/>
      <c r="P26" s="1135"/>
      <c r="Q26" s="1135">
        <v>219</v>
      </c>
    </row>
    <row r="27" spans="1:17" s="401" customFormat="1" ht="15">
      <c r="A27" s="404">
        <v>13</v>
      </c>
      <c r="B27" s="1150"/>
      <c r="C27" s="1698"/>
      <c r="D27" s="1698"/>
      <c r="E27" s="1698">
        <v>403</v>
      </c>
      <c r="F27" s="1698"/>
      <c r="G27" s="1698"/>
      <c r="H27" s="1698"/>
      <c r="I27" s="1698">
        <v>1021</v>
      </c>
      <c r="J27" s="1685"/>
      <c r="K27" s="1698"/>
      <c r="L27" s="1698"/>
      <c r="M27" s="1603">
        <v>47</v>
      </c>
      <c r="N27" s="1698"/>
      <c r="O27" s="1135"/>
      <c r="P27" s="1135"/>
      <c r="Q27" s="1135">
        <v>224</v>
      </c>
    </row>
    <row r="28" spans="1:17" s="401" customFormat="1" ht="15">
      <c r="A28" s="404">
        <v>14</v>
      </c>
      <c r="B28" s="1150"/>
      <c r="C28" s="1698"/>
      <c r="D28" s="1698"/>
      <c r="E28" s="1698">
        <v>412</v>
      </c>
      <c r="F28" s="1698"/>
      <c r="G28" s="1698"/>
      <c r="H28" s="1698"/>
      <c r="I28" s="1698">
        <v>949</v>
      </c>
      <c r="J28" s="1685"/>
      <c r="K28" s="1698"/>
      <c r="L28" s="1698"/>
      <c r="M28" s="1603">
        <v>48</v>
      </c>
      <c r="N28" s="1698"/>
      <c r="O28" s="1135"/>
      <c r="P28" s="1135"/>
      <c r="Q28" s="1135">
        <v>215</v>
      </c>
    </row>
    <row r="29" spans="1:17" s="401" customFormat="1" ht="15">
      <c r="A29" s="404">
        <v>15</v>
      </c>
      <c r="B29" s="1150"/>
      <c r="C29" s="1698"/>
      <c r="D29" s="1698"/>
      <c r="E29" s="1698">
        <v>410</v>
      </c>
      <c r="F29" s="1698"/>
      <c r="G29" s="1698"/>
      <c r="H29" s="1698"/>
      <c r="I29" s="1698">
        <v>956</v>
      </c>
      <c r="J29" s="1685"/>
      <c r="K29" s="1698"/>
      <c r="L29" s="1698"/>
      <c r="M29" s="1603">
        <v>42</v>
      </c>
      <c r="N29" s="1698"/>
      <c r="O29" s="1135"/>
      <c r="P29" s="1135"/>
      <c r="Q29" s="1135">
        <v>227</v>
      </c>
    </row>
    <row r="30" spans="1:17" s="401" customFormat="1" ht="15">
      <c r="A30" s="404">
        <v>16</v>
      </c>
      <c r="B30" s="1150"/>
      <c r="C30" s="1698"/>
      <c r="D30" s="1698"/>
      <c r="E30" s="1698">
        <v>396</v>
      </c>
      <c r="F30" s="1698"/>
      <c r="G30" s="1698"/>
      <c r="H30" s="1698"/>
      <c r="I30" s="1698">
        <v>955</v>
      </c>
      <c r="J30" s="1685"/>
      <c r="K30" s="1698"/>
      <c r="L30" s="1698"/>
      <c r="M30" s="1603">
        <v>43</v>
      </c>
      <c r="N30" s="1698"/>
      <c r="O30" s="1135"/>
      <c r="P30" s="1135"/>
      <c r="Q30" s="1135">
        <v>219</v>
      </c>
    </row>
    <row r="31" spans="1:17" s="405" customFormat="1" ht="15">
      <c r="A31" s="404">
        <v>17</v>
      </c>
      <c r="B31" s="1150"/>
      <c r="C31" s="1698"/>
      <c r="D31" s="1698"/>
      <c r="E31" s="1698">
        <v>379</v>
      </c>
      <c r="F31" s="1698"/>
      <c r="G31" s="1698"/>
      <c r="H31" s="1698"/>
      <c r="I31" s="1698">
        <v>1081</v>
      </c>
      <c r="J31" s="1685"/>
      <c r="K31" s="1698"/>
      <c r="L31" s="1698"/>
      <c r="M31" s="1603">
        <v>43</v>
      </c>
      <c r="N31" s="1698"/>
      <c r="O31" s="1135"/>
      <c r="P31" s="1135"/>
      <c r="Q31" s="1135">
        <v>326</v>
      </c>
    </row>
    <row r="32" spans="1:17" s="405" customFormat="1" ht="15">
      <c r="A32" s="404">
        <v>18</v>
      </c>
      <c r="B32" s="1150"/>
      <c r="C32" s="1698"/>
      <c r="D32" s="1698"/>
      <c r="E32" s="1698">
        <v>295</v>
      </c>
      <c r="F32" s="1698"/>
      <c r="G32" s="1698"/>
      <c r="H32" s="1698"/>
      <c r="I32" s="1698">
        <v>1122</v>
      </c>
      <c r="J32" s="1685"/>
      <c r="K32" s="1698"/>
      <c r="L32" s="1698"/>
      <c r="M32" s="1603">
        <v>26</v>
      </c>
      <c r="N32" s="1698"/>
      <c r="O32" s="1135"/>
      <c r="P32" s="1135"/>
      <c r="Q32" s="1135">
        <v>371</v>
      </c>
    </row>
    <row r="33" spans="1:33" s="405" customFormat="1" ht="15">
      <c r="A33" s="404">
        <v>19</v>
      </c>
      <c r="B33" s="1150"/>
      <c r="C33" s="1698"/>
      <c r="D33" s="1698"/>
      <c r="E33" s="1698">
        <v>207</v>
      </c>
      <c r="F33" s="1698"/>
      <c r="G33" s="1698"/>
      <c r="H33" s="1698"/>
      <c r="I33" s="1698">
        <v>1133</v>
      </c>
      <c r="J33" s="1685"/>
      <c r="K33" s="1698"/>
      <c r="L33" s="1698"/>
      <c r="M33" s="1603">
        <v>9</v>
      </c>
      <c r="N33" s="1698"/>
      <c r="O33" s="1135"/>
      <c r="P33" s="1135"/>
      <c r="Q33" s="1135">
        <v>360</v>
      </c>
    </row>
    <row r="34" spans="1:33" s="405" customFormat="1" ht="15">
      <c r="A34" s="404">
        <v>20</v>
      </c>
      <c r="B34" s="1150"/>
      <c r="C34" s="1698"/>
      <c r="D34" s="1698"/>
      <c r="E34" s="1698">
        <v>168</v>
      </c>
      <c r="F34" s="1698"/>
      <c r="G34" s="1698"/>
      <c r="H34" s="1698"/>
      <c r="I34" s="1698">
        <v>1068</v>
      </c>
      <c r="J34" s="1685"/>
      <c r="K34" s="1698"/>
      <c r="L34" s="1698"/>
      <c r="M34" s="1603">
        <v>2</v>
      </c>
      <c r="N34" s="1698"/>
      <c r="O34" s="1135"/>
      <c r="P34" s="1135"/>
      <c r="Q34" s="1135">
        <v>343</v>
      </c>
    </row>
    <row r="35" spans="1:33" s="405" customFormat="1" ht="15">
      <c r="A35" s="404">
        <v>21</v>
      </c>
      <c r="B35" s="1150"/>
      <c r="C35" s="1698"/>
      <c r="D35" s="1698"/>
      <c r="E35" s="1698">
        <v>151</v>
      </c>
      <c r="F35" s="1698"/>
      <c r="G35" s="1698"/>
      <c r="H35" s="1698"/>
      <c r="I35" s="1698">
        <v>865</v>
      </c>
      <c r="J35" s="1685"/>
      <c r="K35" s="1698"/>
      <c r="L35" s="1698"/>
      <c r="M35" s="1603">
        <v>2</v>
      </c>
      <c r="N35" s="1698"/>
      <c r="O35" s="1135"/>
      <c r="P35" s="1135"/>
      <c r="Q35" s="1135">
        <v>201</v>
      </c>
    </row>
    <row r="36" spans="1:33" s="405" customFormat="1" ht="15">
      <c r="A36" s="404">
        <v>22</v>
      </c>
      <c r="B36" s="1150"/>
      <c r="C36" s="1698"/>
      <c r="D36" s="1698"/>
      <c r="E36" s="1698">
        <v>140</v>
      </c>
      <c r="F36" s="1698"/>
      <c r="G36" s="1698"/>
      <c r="H36" s="1698"/>
      <c r="I36" s="1698">
        <v>858</v>
      </c>
      <c r="J36" s="1685"/>
      <c r="K36" s="1698"/>
      <c r="L36" s="1698"/>
      <c r="M36" s="1603">
        <v>1</v>
      </c>
      <c r="N36" s="1698"/>
      <c r="O36" s="1135"/>
      <c r="P36" s="1135"/>
      <c r="Q36" s="1135">
        <v>189</v>
      </c>
    </row>
    <row r="37" spans="1:33" s="405" customFormat="1" ht="15">
      <c r="A37" s="404">
        <v>23</v>
      </c>
      <c r="B37" s="1150"/>
      <c r="C37" s="1698"/>
      <c r="D37" s="1698"/>
      <c r="E37" s="1603">
        <v>136</v>
      </c>
      <c r="F37" s="1698"/>
      <c r="G37" s="1698"/>
      <c r="H37" s="1698"/>
      <c r="I37" s="1698">
        <v>794</v>
      </c>
      <c r="J37" s="1685"/>
      <c r="K37" s="1698"/>
      <c r="L37" s="1698"/>
      <c r="M37" s="1603">
        <v>0</v>
      </c>
      <c r="N37" s="1698"/>
      <c r="O37" s="1135"/>
      <c r="P37" s="1135"/>
      <c r="Q37" s="1135">
        <v>178</v>
      </c>
    </row>
    <row r="38" spans="1:33" s="405" customFormat="1" ht="15">
      <c r="A38" s="404">
        <v>24</v>
      </c>
      <c r="B38" s="1150"/>
      <c r="C38" s="1698"/>
      <c r="D38" s="1698"/>
      <c r="E38" s="1603">
        <v>128</v>
      </c>
      <c r="F38" s="1698"/>
      <c r="G38" s="1698"/>
      <c r="H38" s="1698"/>
      <c r="I38" s="1698">
        <v>709</v>
      </c>
      <c r="J38" s="1685"/>
      <c r="K38" s="1698"/>
      <c r="L38" s="1698"/>
      <c r="M38" s="1603">
        <v>0</v>
      </c>
      <c r="N38" s="1698"/>
      <c r="O38" s="1135"/>
      <c r="P38" s="1135"/>
      <c r="Q38" s="1135">
        <v>157</v>
      </c>
    </row>
    <row r="39" spans="1:33" s="405" customFormat="1" ht="15">
      <c r="A39" s="404" t="s">
        <v>19</v>
      </c>
      <c r="B39" s="1194"/>
      <c r="C39" s="1699"/>
      <c r="D39" s="1699"/>
      <c r="E39" s="1700">
        <f>SUM(E15:E38)</f>
        <v>6144</v>
      </c>
      <c r="F39" s="1699"/>
      <c r="G39" s="1699"/>
      <c r="H39" s="1699"/>
      <c r="I39" s="1700">
        <f>SUM(I15:I38)</f>
        <v>20801</v>
      </c>
      <c r="J39" s="1699"/>
      <c r="K39" s="1699"/>
      <c r="L39" s="1699"/>
      <c r="M39" s="1700">
        <f>SUM(M15:M38)</f>
        <v>459</v>
      </c>
      <c r="N39" s="1699"/>
      <c r="O39" s="1194"/>
      <c r="P39" s="1194"/>
      <c r="Q39" s="1195">
        <f>SUM(Q15:Q38)</f>
        <v>5650</v>
      </c>
    </row>
    <row r="40" spans="1:33" s="395" customFormat="1" ht="12.75" customHeight="1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>
      <c r="A42" s="395" t="s">
        <v>651</v>
      </c>
      <c r="K42" s="395"/>
      <c r="L42" s="395"/>
      <c r="M42" s="395"/>
      <c r="N42" s="395"/>
      <c r="O42" s="395"/>
      <c r="P42" s="395"/>
      <c r="Q42" s="395"/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>
      <c r="A43" s="395" t="s">
        <v>23</v>
      </c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65" t="s">
        <v>484</v>
      </c>
      <c r="C1" s="2142"/>
      <c r="D1" s="2142"/>
      <c r="E1" s="2142"/>
      <c r="F1" s="2142"/>
      <c r="J1" s="801" t="s">
        <v>176</v>
      </c>
      <c r="N1" s="2659" t="s">
        <v>90</v>
      </c>
      <c r="O1" s="2659"/>
      <c r="P1" s="2659"/>
      <c r="Q1" s="2659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>
      <c r="B2" s="2660" t="s">
        <v>1</v>
      </c>
      <c r="C2" s="2128"/>
      <c r="D2" s="2128"/>
      <c r="E2" s="2128"/>
      <c r="F2" s="2128"/>
      <c r="N2" s="2660" t="s">
        <v>2</v>
      </c>
      <c r="O2" s="2661"/>
      <c r="P2" s="2661"/>
      <c r="Q2" s="2661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>
      <c r="N3" s="395" t="s">
        <v>3</v>
      </c>
      <c r="O3" s="1944" t="s">
        <v>657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>
      <c r="B4" s="2664" t="s">
        <v>4</v>
      </c>
      <c r="C4" s="2142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O4" s="1228" t="s">
        <v>320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>
      <c r="B5" s="2655" t="s">
        <v>7</v>
      </c>
      <c r="C5" s="2140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>
      <c r="A6" s="2662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>
      <c r="A7" s="2663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>
      <c r="A8" s="1297">
        <v>911</v>
      </c>
      <c r="B8" s="1297" t="s">
        <v>416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>
      <c r="A9" s="2649" t="s">
        <v>9</v>
      </c>
      <c r="B9" s="2656" t="s">
        <v>10</v>
      </c>
      <c r="C9" s="2657"/>
      <c r="D9" s="2657"/>
      <c r="E9" s="2657"/>
      <c r="F9" s="2657"/>
      <c r="G9" s="2657"/>
      <c r="H9" s="2657"/>
      <c r="I9" s="2658"/>
      <c r="J9" s="2656" t="s">
        <v>11</v>
      </c>
      <c r="K9" s="2657"/>
      <c r="L9" s="2657"/>
      <c r="M9" s="2657"/>
      <c r="N9" s="2657"/>
      <c r="O9" s="2657"/>
      <c r="P9" s="2657"/>
      <c r="Q9" s="2658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>
      <c r="A10" s="2650"/>
      <c r="B10" s="2652" t="s">
        <v>321</v>
      </c>
      <c r="C10" s="2653"/>
      <c r="D10" s="2653"/>
      <c r="E10" s="2654"/>
      <c r="F10" s="2652" t="s">
        <v>322</v>
      </c>
      <c r="G10" s="2135"/>
      <c r="H10" s="2135"/>
      <c r="I10" s="2136"/>
      <c r="J10" s="2652" t="s">
        <v>321</v>
      </c>
      <c r="K10" s="2653"/>
      <c r="L10" s="2653"/>
      <c r="M10" s="2654"/>
      <c r="N10" s="2652" t="s">
        <v>322</v>
      </c>
      <c r="O10" s="2653"/>
      <c r="P10" s="2653"/>
      <c r="Q10" s="2654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>
      <c r="A11" s="2650"/>
      <c r="B11" s="2652" t="s">
        <v>14</v>
      </c>
      <c r="C11" s="2653"/>
      <c r="E11" s="399">
        <v>7200</v>
      </c>
      <c r="F11" s="2652" t="s">
        <v>14</v>
      </c>
      <c r="G11" s="2653"/>
      <c r="H11" s="398"/>
      <c r="I11" s="399">
        <v>0</v>
      </c>
      <c r="J11" s="2652" t="s">
        <v>14</v>
      </c>
      <c r="K11" s="2653"/>
      <c r="L11" s="398"/>
      <c r="M11" s="399">
        <f>E11</f>
        <v>7200</v>
      </c>
      <c r="N11" s="2652" t="s">
        <v>14</v>
      </c>
      <c r="O11" s="2653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>
      <c r="A12" s="2651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50"/>
      <c r="C14" s="1698"/>
      <c r="D14" s="1698"/>
      <c r="E14" s="1698"/>
      <c r="F14" s="1698"/>
      <c r="G14" s="1698"/>
      <c r="H14" s="1698"/>
      <c r="I14" s="1698"/>
      <c r="J14" s="1685"/>
      <c r="K14" s="1698"/>
      <c r="L14" s="1698"/>
      <c r="M14" s="1698"/>
      <c r="N14" s="1698"/>
      <c r="O14" s="1698"/>
      <c r="P14" s="1698"/>
      <c r="Q14" s="1698"/>
    </row>
    <row r="15" spans="1:33" s="1453" customFormat="1" ht="15">
      <c r="A15" s="1451">
        <v>1</v>
      </c>
      <c r="B15" s="1150"/>
      <c r="C15" s="1698"/>
      <c r="D15" s="1698"/>
      <c r="E15" s="1698">
        <v>310</v>
      </c>
      <c r="F15" s="1698"/>
      <c r="G15" s="1698"/>
      <c r="H15" s="1698"/>
      <c r="I15" s="1603">
        <v>420</v>
      </c>
      <c r="J15" s="1685"/>
      <c r="K15" s="1698"/>
      <c r="L15" s="1698"/>
      <c r="M15" s="1893">
        <v>0</v>
      </c>
      <c r="N15" s="1698"/>
      <c r="O15" s="1698"/>
      <c r="P15" s="1698"/>
      <c r="Q15" s="1603">
        <v>56</v>
      </c>
    </row>
    <row r="16" spans="1:33" s="401" customFormat="1" ht="15">
      <c r="A16" s="404">
        <v>2</v>
      </c>
      <c r="B16" s="1150"/>
      <c r="C16" s="1698"/>
      <c r="D16" s="1698"/>
      <c r="E16" s="1698">
        <v>301</v>
      </c>
      <c r="F16" s="1698"/>
      <c r="G16" s="1698"/>
      <c r="H16" s="1698"/>
      <c r="I16" s="1603">
        <v>395</v>
      </c>
      <c r="J16" s="1685"/>
      <c r="K16" s="1698"/>
      <c r="L16" s="1698"/>
      <c r="M16" s="1893">
        <v>0</v>
      </c>
      <c r="N16" s="1698"/>
      <c r="O16" s="1698"/>
      <c r="P16" s="1698"/>
      <c r="Q16" s="1603">
        <v>49</v>
      </c>
    </row>
    <row r="17" spans="1:17" s="401" customFormat="1" ht="15">
      <c r="A17" s="404">
        <v>3</v>
      </c>
      <c r="B17" s="1150"/>
      <c r="C17" s="1698"/>
      <c r="D17" s="1698"/>
      <c r="E17" s="1698">
        <v>274</v>
      </c>
      <c r="F17" s="1698"/>
      <c r="G17" s="1698"/>
      <c r="H17" s="1698"/>
      <c r="I17" s="1603">
        <v>367</v>
      </c>
      <c r="J17" s="1685"/>
      <c r="K17" s="1698"/>
      <c r="L17" s="1698"/>
      <c r="M17" s="1893">
        <v>0</v>
      </c>
      <c r="N17" s="1698"/>
      <c r="O17" s="1698"/>
      <c r="P17" s="1698"/>
      <c r="Q17" s="1603">
        <v>38</v>
      </c>
    </row>
    <row r="18" spans="1:17" s="401" customFormat="1" ht="15">
      <c r="A18" s="404">
        <v>4</v>
      </c>
      <c r="B18" s="1150"/>
      <c r="C18" s="1698"/>
      <c r="D18" s="1698"/>
      <c r="E18" s="1698">
        <v>262</v>
      </c>
      <c r="F18" s="1698"/>
      <c r="G18" s="1698"/>
      <c r="H18" s="1698"/>
      <c r="I18" s="1603">
        <v>351</v>
      </c>
      <c r="J18" s="1685"/>
      <c r="K18" s="1698"/>
      <c r="L18" s="1698"/>
      <c r="M18" s="1893">
        <v>0</v>
      </c>
      <c r="N18" s="1698"/>
      <c r="O18" s="1698"/>
      <c r="P18" s="1698"/>
      <c r="Q18" s="1603">
        <v>23</v>
      </c>
    </row>
    <row r="19" spans="1:17" s="401" customFormat="1" ht="15">
      <c r="A19" s="404">
        <v>5</v>
      </c>
      <c r="B19" s="1150"/>
      <c r="C19" s="1698"/>
      <c r="D19" s="1698"/>
      <c r="E19" s="1698">
        <v>261</v>
      </c>
      <c r="F19" s="1698"/>
      <c r="G19" s="1698"/>
      <c r="H19" s="1698"/>
      <c r="I19" s="1603">
        <v>380</v>
      </c>
      <c r="J19" s="1685"/>
      <c r="K19" s="1698"/>
      <c r="L19" s="1698"/>
      <c r="M19" s="1893">
        <v>0</v>
      </c>
      <c r="N19" s="1698"/>
      <c r="O19" s="1698"/>
      <c r="P19" s="1698"/>
      <c r="Q19" s="1603">
        <v>21</v>
      </c>
    </row>
    <row r="20" spans="1:17" s="401" customFormat="1" ht="15">
      <c r="A20" s="404">
        <v>6</v>
      </c>
      <c r="B20" s="1150"/>
      <c r="C20" s="1698"/>
      <c r="D20" s="1698"/>
      <c r="E20" s="1698">
        <v>269</v>
      </c>
      <c r="F20" s="1698"/>
      <c r="G20" s="1698"/>
      <c r="H20" s="1698"/>
      <c r="I20" s="1603">
        <v>398</v>
      </c>
      <c r="J20" s="1685"/>
      <c r="K20" s="1698"/>
      <c r="L20" s="1698"/>
      <c r="M20" s="1893">
        <v>0</v>
      </c>
      <c r="N20" s="1698"/>
      <c r="O20" s="1698"/>
      <c r="P20" s="1698"/>
      <c r="Q20" s="1603">
        <v>34</v>
      </c>
    </row>
    <row r="21" spans="1:17" s="401" customFormat="1" ht="15">
      <c r="A21" s="404">
        <v>7</v>
      </c>
      <c r="B21" s="1150"/>
      <c r="C21" s="1698"/>
      <c r="D21" s="1698"/>
      <c r="E21" s="1698">
        <v>307</v>
      </c>
      <c r="F21" s="1698"/>
      <c r="G21" s="1698"/>
      <c r="H21" s="1698"/>
      <c r="I21" s="1603">
        <v>459</v>
      </c>
      <c r="J21" s="1685"/>
      <c r="K21" s="1698"/>
      <c r="L21" s="1698"/>
      <c r="M21" s="1893">
        <v>1</v>
      </c>
      <c r="N21" s="1698"/>
      <c r="O21" s="1698"/>
      <c r="P21" s="1698"/>
      <c r="Q21" s="1603">
        <v>40</v>
      </c>
    </row>
    <row r="22" spans="1:17" s="401" customFormat="1" ht="15">
      <c r="A22" s="404">
        <v>8</v>
      </c>
      <c r="B22" s="1150"/>
      <c r="C22" s="1698"/>
      <c r="D22" s="1698"/>
      <c r="E22" s="1698">
        <v>427</v>
      </c>
      <c r="F22" s="1698"/>
      <c r="G22" s="1698"/>
      <c r="H22" s="1698"/>
      <c r="I22" s="1603">
        <v>678</v>
      </c>
      <c r="J22" s="1685"/>
      <c r="K22" s="1698"/>
      <c r="L22" s="1698"/>
      <c r="M22" s="1893">
        <v>8</v>
      </c>
      <c r="N22" s="1698"/>
      <c r="O22" s="1698"/>
      <c r="P22" s="1698"/>
      <c r="Q22" s="1603">
        <v>51</v>
      </c>
    </row>
    <row r="23" spans="1:17" s="401" customFormat="1" ht="15">
      <c r="A23" s="404">
        <v>9</v>
      </c>
      <c r="B23" s="1150"/>
      <c r="C23" s="1698"/>
      <c r="D23" s="1698"/>
      <c r="E23" s="1698">
        <v>602</v>
      </c>
      <c r="F23" s="1698"/>
      <c r="G23" s="1698"/>
      <c r="H23" s="1698"/>
      <c r="I23" s="1603">
        <v>970</v>
      </c>
      <c r="J23" s="1685"/>
      <c r="K23" s="1698"/>
      <c r="L23" s="1698"/>
      <c r="M23" s="1893">
        <v>25</v>
      </c>
      <c r="N23" s="1698"/>
      <c r="O23" s="1698"/>
      <c r="P23" s="1698"/>
      <c r="Q23" s="1603">
        <v>90</v>
      </c>
    </row>
    <row r="24" spans="1:17" s="401" customFormat="1" ht="15">
      <c r="A24" s="404">
        <v>10</v>
      </c>
      <c r="B24" s="1150"/>
      <c r="C24" s="1698"/>
      <c r="D24" s="1698"/>
      <c r="E24" s="1698">
        <v>710</v>
      </c>
      <c r="F24" s="1698"/>
      <c r="G24" s="1698"/>
      <c r="H24" s="1698"/>
      <c r="I24" s="1603">
        <v>1236</v>
      </c>
      <c r="J24" s="1685"/>
      <c r="K24" s="1698"/>
      <c r="L24" s="1698"/>
      <c r="M24" s="1893">
        <v>50</v>
      </c>
      <c r="N24" s="1698"/>
      <c r="O24" s="1698"/>
      <c r="P24" s="1698"/>
      <c r="Q24" s="1603">
        <v>142</v>
      </c>
    </row>
    <row r="25" spans="1:17" s="401" customFormat="1" ht="15">
      <c r="A25" s="404">
        <v>11</v>
      </c>
      <c r="B25" s="1150"/>
      <c r="C25" s="1698"/>
      <c r="D25" s="1698"/>
      <c r="E25" s="1698">
        <v>770</v>
      </c>
      <c r="F25" s="1698"/>
      <c r="G25" s="1698"/>
      <c r="H25" s="1698"/>
      <c r="I25" s="1603">
        <v>1295</v>
      </c>
      <c r="J25" s="1685"/>
      <c r="K25" s="1698"/>
      <c r="L25" s="1698"/>
      <c r="M25" s="1893">
        <v>63</v>
      </c>
      <c r="N25" s="1698"/>
      <c r="O25" s="1698"/>
      <c r="P25" s="1698"/>
      <c r="Q25" s="1603">
        <v>161</v>
      </c>
    </row>
    <row r="26" spans="1:17" s="401" customFormat="1" ht="15">
      <c r="A26" s="404">
        <v>12</v>
      </c>
      <c r="B26" s="1150"/>
      <c r="C26" s="1698"/>
      <c r="D26" s="1698"/>
      <c r="E26" s="1698">
        <v>776</v>
      </c>
      <c r="F26" s="1698"/>
      <c r="G26" s="1698"/>
      <c r="H26" s="1698"/>
      <c r="I26" s="1603">
        <v>1353</v>
      </c>
      <c r="J26" s="1685"/>
      <c r="K26" s="1698"/>
      <c r="L26" s="1698"/>
      <c r="M26" s="1893">
        <v>59</v>
      </c>
      <c r="N26" s="1698"/>
      <c r="O26" s="1698"/>
      <c r="P26" s="1698"/>
      <c r="Q26" s="1603">
        <v>168</v>
      </c>
    </row>
    <row r="27" spans="1:17" s="401" customFormat="1" ht="15">
      <c r="A27" s="404">
        <v>13</v>
      </c>
      <c r="B27" s="1150"/>
      <c r="C27" s="1698"/>
      <c r="D27" s="1698"/>
      <c r="E27" s="1698">
        <v>800</v>
      </c>
      <c r="F27" s="1698"/>
      <c r="G27" s="1698"/>
      <c r="H27" s="1698"/>
      <c r="I27" s="1603">
        <v>1312</v>
      </c>
      <c r="J27" s="1685"/>
      <c r="K27" s="1698"/>
      <c r="L27" s="1698"/>
      <c r="M27" s="1893">
        <v>75</v>
      </c>
      <c r="N27" s="1698"/>
      <c r="O27" s="1698"/>
      <c r="P27" s="1698"/>
      <c r="Q27" s="1603">
        <v>172</v>
      </c>
    </row>
    <row r="28" spans="1:17" s="401" customFormat="1" ht="15">
      <c r="A28" s="404">
        <v>14</v>
      </c>
      <c r="B28" s="1150"/>
      <c r="C28" s="1698"/>
      <c r="D28" s="1698"/>
      <c r="E28" s="1698">
        <v>825</v>
      </c>
      <c r="F28" s="1698"/>
      <c r="G28" s="1698"/>
      <c r="H28" s="1698"/>
      <c r="I28" s="1603">
        <v>1292</v>
      </c>
      <c r="J28" s="1685"/>
      <c r="K28" s="1698"/>
      <c r="L28" s="1698"/>
      <c r="M28" s="1893">
        <v>85</v>
      </c>
      <c r="N28" s="1698"/>
      <c r="O28" s="1698"/>
      <c r="P28" s="1698"/>
      <c r="Q28" s="1603">
        <v>168</v>
      </c>
    </row>
    <row r="29" spans="1:17" s="401" customFormat="1" ht="15">
      <c r="A29" s="404">
        <v>15</v>
      </c>
      <c r="B29" s="1150"/>
      <c r="C29" s="1698"/>
      <c r="D29" s="1698"/>
      <c r="E29" s="1698">
        <v>809</v>
      </c>
      <c r="F29" s="1698"/>
      <c r="G29" s="1698"/>
      <c r="H29" s="1698"/>
      <c r="I29" s="1603">
        <v>1284</v>
      </c>
      <c r="J29" s="1685"/>
      <c r="K29" s="1698"/>
      <c r="L29" s="1698"/>
      <c r="M29" s="1893">
        <v>69</v>
      </c>
      <c r="N29" s="1698"/>
      <c r="O29" s="1698"/>
      <c r="P29" s="1698"/>
      <c r="Q29" s="1603">
        <v>164</v>
      </c>
    </row>
    <row r="30" spans="1:17" s="401" customFormat="1" ht="15">
      <c r="A30" s="404">
        <v>16</v>
      </c>
      <c r="B30" s="1150"/>
      <c r="C30" s="1698"/>
      <c r="D30" s="1698"/>
      <c r="E30" s="1698">
        <v>780</v>
      </c>
      <c r="F30" s="1698"/>
      <c r="G30" s="1698"/>
      <c r="H30" s="1698"/>
      <c r="I30" s="1603">
        <v>1255</v>
      </c>
      <c r="J30" s="1685"/>
      <c r="K30" s="1698"/>
      <c r="L30" s="1698"/>
      <c r="M30" s="1893">
        <v>60</v>
      </c>
      <c r="N30" s="1698"/>
      <c r="O30" s="1698"/>
      <c r="P30" s="1698"/>
      <c r="Q30" s="1603">
        <v>162</v>
      </c>
    </row>
    <row r="31" spans="1:17" s="405" customFormat="1" ht="15">
      <c r="A31" s="404">
        <v>17</v>
      </c>
      <c r="B31" s="1150"/>
      <c r="C31" s="1698"/>
      <c r="D31" s="1698"/>
      <c r="E31" s="1698">
        <v>767</v>
      </c>
      <c r="F31" s="1698"/>
      <c r="G31" s="1698"/>
      <c r="H31" s="1698"/>
      <c r="I31" s="1603">
        <v>1210</v>
      </c>
      <c r="J31" s="1685"/>
      <c r="K31" s="1698"/>
      <c r="L31" s="1698"/>
      <c r="M31" s="1893">
        <v>63</v>
      </c>
      <c r="N31" s="1698"/>
      <c r="O31" s="1698"/>
      <c r="P31" s="1698"/>
      <c r="Q31" s="1603">
        <v>156</v>
      </c>
    </row>
    <row r="32" spans="1:17" s="405" customFormat="1" ht="15">
      <c r="A32" s="404">
        <v>18</v>
      </c>
      <c r="B32" s="1150"/>
      <c r="C32" s="1698"/>
      <c r="D32" s="1698"/>
      <c r="E32" s="1698">
        <v>684</v>
      </c>
      <c r="F32" s="1698"/>
      <c r="G32" s="1698"/>
      <c r="H32" s="1698"/>
      <c r="I32" s="1603">
        <v>1083</v>
      </c>
      <c r="J32" s="1685"/>
      <c r="K32" s="1698"/>
      <c r="L32" s="1698"/>
      <c r="M32" s="1893">
        <v>47</v>
      </c>
      <c r="N32" s="1698"/>
      <c r="O32" s="1698"/>
      <c r="P32" s="1698"/>
      <c r="Q32" s="1603">
        <v>125</v>
      </c>
    </row>
    <row r="33" spans="1:33" s="405" customFormat="1" ht="15">
      <c r="A33" s="404">
        <v>19</v>
      </c>
      <c r="B33" s="1150"/>
      <c r="C33" s="1698"/>
      <c r="D33" s="1698"/>
      <c r="E33" s="1698">
        <v>585</v>
      </c>
      <c r="F33" s="1698"/>
      <c r="G33" s="1698"/>
      <c r="H33" s="1698"/>
      <c r="I33" s="1603">
        <v>972</v>
      </c>
      <c r="J33" s="1685"/>
      <c r="K33" s="1698"/>
      <c r="L33" s="1698"/>
      <c r="M33" s="1893">
        <v>9</v>
      </c>
      <c r="N33" s="1698"/>
      <c r="O33" s="1698"/>
      <c r="P33" s="1698"/>
      <c r="Q33" s="1603">
        <v>100</v>
      </c>
    </row>
    <row r="34" spans="1:33" s="405" customFormat="1" ht="15">
      <c r="A34" s="404">
        <v>20</v>
      </c>
      <c r="B34" s="1150"/>
      <c r="C34" s="1698"/>
      <c r="D34" s="1698"/>
      <c r="E34" s="1698">
        <v>512</v>
      </c>
      <c r="F34" s="1698"/>
      <c r="G34" s="1698"/>
      <c r="H34" s="1698"/>
      <c r="I34" s="1603">
        <v>848</v>
      </c>
      <c r="J34" s="1685"/>
      <c r="K34" s="1698"/>
      <c r="L34" s="1698"/>
      <c r="M34" s="1893">
        <v>31</v>
      </c>
      <c r="N34" s="1698"/>
      <c r="O34" s="1698"/>
      <c r="P34" s="1698"/>
      <c r="Q34" s="1603">
        <v>86</v>
      </c>
    </row>
    <row r="35" spans="1:33" s="405" customFormat="1" ht="15">
      <c r="A35" s="404">
        <v>21</v>
      </c>
      <c r="B35" s="1150"/>
      <c r="C35" s="1698"/>
      <c r="D35" s="1698"/>
      <c r="E35" s="1698">
        <v>391</v>
      </c>
      <c r="F35" s="1698"/>
      <c r="G35" s="1698"/>
      <c r="H35" s="1698"/>
      <c r="I35" s="1603">
        <v>550</v>
      </c>
      <c r="J35" s="1685"/>
      <c r="K35" s="1698"/>
      <c r="L35" s="1698"/>
      <c r="M35" s="1893">
        <v>3</v>
      </c>
      <c r="N35" s="1698"/>
      <c r="O35" s="1698"/>
      <c r="P35" s="1698"/>
      <c r="Q35" s="1603">
        <v>49</v>
      </c>
    </row>
    <row r="36" spans="1:33" s="405" customFormat="1" ht="15">
      <c r="A36" s="404">
        <v>22</v>
      </c>
      <c r="B36" s="1150"/>
      <c r="C36" s="1698"/>
      <c r="D36" s="1698"/>
      <c r="E36" s="1698">
        <v>367</v>
      </c>
      <c r="F36" s="1698"/>
      <c r="G36" s="1698"/>
      <c r="H36" s="1698"/>
      <c r="I36" s="1603">
        <v>500</v>
      </c>
      <c r="J36" s="1685"/>
      <c r="K36" s="1698"/>
      <c r="L36" s="1698"/>
      <c r="M36" s="1893">
        <v>0</v>
      </c>
      <c r="N36" s="1698"/>
      <c r="O36" s="1698"/>
      <c r="P36" s="1698"/>
      <c r="Q36" s="1603">
        <v>46</v>
      </c>
    </row>
    <row r="37" spans="1:33" s="405" customFormat="1" ht="15">
      <c r="A37" s="404">
        <v>23</v>
      </c>
      <c r="B37" s="1150"/>
      <c r="C37" s="1698"/>
      <c r="D37" s="1698"/>
      <c r="E37" s="1603">
        <v>349</v>
      </c>
      <c r="F37" s="1698"/>
      <c r="G37" s="1698"/>
      <c r="H37" s="1698"/>
      <c r="I37" s="1603">
        <v>464</v>
      </c>
      <c r="J37" s="1685"/>
      <c r="K37" s="1698"/>
      <c r="L37" s="1698"/>
      <c r="M37" s="1893">
        <v>0</v>
      </c>
      <c r="N37" s="1698"/>
      <c r="O37" s="1698"/>
      <c r="P37" s="1698"/>
      <c r="Q37" s="1603">
        <v>45</v>
      </c>
    </row>
    <row r="38" spans="1:33" s="405" customFormat="1" ht="15">
      <c r="A38" s="404">
        <v>24</v>
      </c>
      <c r="B38" s="1150"/>
      <c r="C38" s="1698"/>
      <c r="D38" s="1698"/>
      <c r="E38" s="1603">
        <v>333</v>
      </c>
      <c r="F38" s="1698"/>
      <c r="G38" s="1698"/>
      <c r="H38" s="1698"/>
      <c r="I38" s="1603">
        <v>447</v>
      </c>
      <c r="J38" s="1685"/>
      <c r="K38" s="1698"/>
      <c r="L38" s="1698"/>
      <c r="M38" s="1893">
        <v>0</v>
      </c>
      <c r="N38" s="1698"/>
      <c r="O38" s="1698"/>
      <c r="P38" s="1698"/>
      <c r="Q38" s="1603">
        <v>27</v>
      </c>
    </row>
    <row r="39" spans="1:33" s="405" customFormat="1" ht="15">
      <c r="A39" s="404" t="s">
        <v>19</v>
      </c>
      <c r="B39" s="1194"/>
      <c r="C39" s="1699"/>
      <c r="D39" s="1699"/>
      <c r="E39" s="1700">
        <f>SUM(E15:E38)</f>
        <v>12471</v>
      </c>
      <c r="F39" s="1699"/>
      <c r="G39" s="1699"/>
      <c r="H39" s="1699"/>
      <c r="I39" s="1700">
        <f>SUM(I15:I38)</f>
        <v>19519</v>
      </c>
      <c r="J39" s="1699"/>
      <c r="K39" s="1699"/>
      <c r="L39" s="1699"/>
      <c r="M39" s="1700">
        <f>SUM(M15:M38)</f>
        <v>648</v>
      </c>
      <c r="N39" s="1699"/>
      <c r="O39" s="1699"/>
      <c r="P39" s="1699"/>
      <c r="Q39" s="1700">
        <f>SUM(Q15:Q38)</f>
        <v>2173</v>
      </c>
    </row>
    <row r="40" spans="1:33" s="395" customFormat="1" ht="12.75" customHeight="1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>
      <c r="A42" s="395" t="s">
        <v>651</v>
      </c>
      <c r="K42" s="395"/>
      <c r="L42" s="395"/>
      <c r="M42" s="395"/>
      <c r="N42" s="395"/>
      <c r="O42" s="395"/>
      <c r="P42" s="395"/>
      <c r="Q42" s="395"/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>
      <c r="A43" s="395" t="s">
        <v>23</v>
      </c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>
      <c r="B1" s="2682" t="s">
        <v>484</v>
      </c>
      <c r="C1" s="2142"/>
      <c r="D1" s="2142"/>
      <c r="E1" s="2142"/>
      <c r="F1" s="2142"/>
      <c r="J1" s="801" t="s">
        <v>176</v>
      </c>
      <c r="N1" s="2678" t="s">
        <v>97</v>
      </c>
      <c r="O1" s="2678"/>
      <c r="P1" s="2678"/>
      <c r="Q1" s="2678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407" customFormat="1" ht="10.5" customHeight="1">
      <c r="B2" s="2671" t="s">
        <v>1</v>
      </c>
      <c r="C2" s="2128"/>
      <c r="D2" s="2128"/>
      <c r="E2" s="2128"/>
      <c r="F2" s="2128"/>
      <c r="N2" s="2671" t="s">
        <v>2</v>
      </c>
      <c r="O2" s="2679"/>
      <c r="P2" s="2679"/>
      <c r="Q2" s="2679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407" customFormat="1" ht="13.5" customHeight="1">
      <c r="N3" s="407" t="s">
        <v>3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407" customFormat="1" ht="15" customHeight="1">
      <c r="B4" s="2681" t="s">
        <v>4</v>
      </c>
      <c r="C4" s="2142"/>
      <c r="D4" s="409"/>
      <c r="E4" s="985"/>
      <c r="F4" s="985"/>
      <c r="G4" s="985"/>
      <c r="H4" s="985"/>
      <c r="I4" s="904" t="s">
        <v>5</v>
      </c>
      <c r="J4" s="408"/>
      <c r="K4" s="408"/>
      <c r="L4" s="408"/>
      <c r="O4" s="410" t="s">
        <v>94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407" customFormat="1" ht="9.75" customHeight="1">
      <c r="B5" s="2680" t="s">
        <v>7</v>
      </c>
      <c r="C5" s="2140"/>
      <c r="D5" s="408"/>
      <c r="E5" s="408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407" customFormat="1" ht="12" customHeight="1">
      <c r="A6" s="2672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407" customFormat="1" ht="15.75">
      <c r="A7" s="2673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407" customFormat="1" ht="9" customHeight="1">
      <c r="A8" s="1297" t="s">
        <v>417</v>
      </c>
      <c r="B8" s="1297" t="s">
        <v>419</v>
      </c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407" customFormat="1">
      <c r="A9" s="2668" t="s">
        <v>9</v>
      </c>
      <c r="B9" s="2674" t="s">
        <v>10</v>
      </c>
      <c r="C9" s="2675"/>
      <c r="D9" s="2675"/>
      <c r="E9" s="2675"/>
      <c r="F9" s="2675"/>
      <c r="G9" s="2675"/>
      <c r="H9" s="2675"/>
      <c r="I9" s="2676"/>
      <c r="J9" s="2674" t="s">
        <v>11</v>
      </c>
      <c r="K9" s="2675"/>
      <c r="L9" s="2675"/>
      <c r="M9" s="2675"/>
      <c r="N9" s="2675"/>
      <c r="O9" s="2675"/>
      <c r="P9" s="2675"/>
      <c r="Q9" s="2676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407" customFormat="1">
      <c r="A10" s="2669"/>
      <c r="B10" s="2666" t="s">
        <v>95</v>
      </c>
      <c r="C10" s="2667"/>
      <c r="D10" s="2667"/>
      <c r="E10" s="2677"/>
      <c r="F10" s="2666" t="s">
        <v>96</v>
      </c>
      <c r="G10" s="2135"/>
      <c r="H10" s="2135"/>
      <c r="I10" s="2136"/>
      <c r="J10" s="2666" t="s">
        <v>95</v>
      </c>
      <c r="K10" s="2667"/>
      <c r="L10" s="2667"/>
      <c r="M10" s="2677"/>
      <c r="N10" s="2666" t="s">
        <v>96</v>
      </c>
      <c r="O10" s="2667"/>
      <c r="P10" s="2667"/>
      <c r="Q10" s="2677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407" customFormat="1">
      <c r="A11" s="2669"/>
      <c r="B11" s="2666" t="s">
        <v>14</v>
      </c>
      <c r="C11" s="2667"/>
      <c r="E11" s="412">
        <v>18000</v>
      </c>
      <c r="F11" s="2666" t="s">
        <v>14</v>
      </c>
      <c r="G11" s="2667"/>
      <c r="H11" s="411"/>
      <c r="I11" s="412">
        <v>18000</v>
      </c>
      <c r="J11" s="2666" t="s">
        <v>14</v>
      </c>
      <c r="K11" s="2667"/>
      <c r="L11" s="411"/>
      <c r="M11" s="412">
        <f>E11</f>
        <v>18000</v>
      </c>
      <c r="N11" s="2666" t="s">
        <v>14</v>
      </c>
      <c r="O11" s="2667"/>
      <c r="P11" s="411"/>
      <c r="Q11" s="412">
        <f>I11</f>
        <v>18000</v>
      </c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414" customFormat="1" ht="35.25" customHeight="1">
      <c r="A12" s="2670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>
      <c r="A14" s="417">
        <v>0</v>
      </c>
      <c r="B14" s="1134"/>
      <c r="C14" s="1701"/>
      <c r="D14" s="1701"/>
      <c r="E14" s="1701"/>
      <c r="F14" s="1662"/>
      <c r="G14" s="1701"/>
      <c r="H14" s="1701"/>
      <c r="I14" s="1701"/>
      <c r="J14" s="1662"/>
      <c r="K14" s="1701"/>
      <c r="L14" s="1701"/>
      <c r="M14" s="1701"/>
      <c r="N14" s="1662"/>
      <c r="O14" s="1701"/>
      <c r="P14" s="1701"/>
      <c r="Q14" s="1701"/>
    </row>
    <row r="15" spans="1:33" s="1450" customFormat="1" ht="15">
      <c r="A15" s="1449">
        <v>1</v>
      </c>
      <c r="B15" s="1134"/>
      <c r="C15" s="1701"/>
      <c r="D15" s="1701"/>
      <c r="E15" s="1701">
        <v>1490.4</v>
      </c>
      <c r="F15" s="1662"/>
      <c r="G15" s="1701"/>
      <c r="H15" s="1701"/>
      <c r="I15" s="1603">
        <v>2071.8000000000002</v>
      </c>
      <c r="J15" s="1662"/>
      <c r="K15" s="1701"/>
      <c r="L15" s="1701"/>
      <c r="M15" s="1603">
        <v>478.80000000000007</v>
      </c>
      <c r="N15" s="1662"/>
      <c r="O15" s="1701"/>
      <c r="P15" s="1701"/>
      <c r="Q15" s="1603">
        <v>876.6</v>
      </c>
    </row>
    <row r="16" spans="1:33" s="414" customFormat="1" ht="15">
      <c r="A16" s="417">
        <v>2</v>
      </c>
      <c r="B16" s="1134"/>
      <c r="C16" s="1701"/>
      <c r="D16" s="1701"/>
      <c r="E16" s="1701">
        <v>1418.4</v>
      </c>
      <c r="F16" s="1662"/>
      <c r="G16" s="1701"/>
      <c r="H16" s="1701"/>
      <c r="I16" s="1603">
        <v>1929.6000000000001</v>
      </c>
      <c r="J16" s="1662"/>
      <c r="K16" s="1701"/>
      <c r="L16" s="1701"/>
      <c r="M16" s="1603">
        <v>486</v>
      </c>
      <c r="N16" s="1662"/>
      <c r="O16" s="1701"/>
      <c r="P16" s="1701"/>
      <c r="Q16" s="1603">
        <v>865.8</v>
      </c>
    </row>
    <row r="17" spans="1:17" s="414" customFormat="1" ht="15">
      <c r="A17" s="417">
        <v>3</v>
      </c>
      <c r="B17" s="1134"/>
      <c r="C17" s="1701"/>
      <c r="D17" s="1701"/>
      <c r="E17" s="1701">
        <v>1335.6000000000001</v>
      </c>
      <c r="F17" s="1662"/>
      <c r="G17" s="1701"/>
      <c r="H17" s="1701"/>
      <c r="I17" s="1603">
        <v>1771.1999999999998</v>
      </c>
      <c r="J17" s="1662"/>
      <c r="K17" s="1701"/>
      <c r="L17" s="1701"/>
      <c r="M17" s="1603">
        <v>500.4</v>
      </c>
      <c r="N17" s="1662"/>
      <c r="O17" s="1701"/>
      <c r="P17" s="1701"/>
      <c r="Q17" s="1603">
        <v>837</v>
      </c>
    </row>
    <row r="18" spans="1:17" s="414" customFormat="1" ht="15">
      <c r="A18" s="417">
        <v>4</v>
      </c>
      <c r="B18" s="1134"/>
      <c r="C18" s="1701"/>
      <c r="D18" s="1701"/>
      <c r="E18" s="1701">
        <v>1292.4000000000001</v>
      </c>
      <c r="F18" s="1662"/>
      <c r="G18" s="1701"/>
      <c r="H18" s="1701"/>
      <c r="I18" s="1603">
        <v>1684.8000000000002</v>
      </c>
      <c r="J18" s="1662"/>
      <c r="K18" s="1701"/>
      <c r="L18" s="1701"/>
      <c r="M18" s="1603">
        <v>478.80000000000007</v>
      </c>
      <c r="N18" s="1662"/>
      <c r="O18" s="1701"/>
      <c r="P18" s="1701"/>
      <c r="Q18" s="1603">
        <v>799.2</v>
      </c>
    </row>
    <row r="19" spans="1:17" s="414" customFormat="1" ht="15">
      <c r="A19" s="417">
        <v>5</v>
      </c>
      <c r="B19" s="1134"/>
      <c r="C19" s="1701"/>
      <c r="D19" s="1701"/>
      <c r="E19" s="1701">
        <v>1285.2</v>
      </c>
      <c r="F19" s="1662"/>
      <c r="G19" s="1701"/>
      <c r="H19" s="1701"/>
      <c r="I19" s="1603">
        <v>1692</v>
      </c>
      <c r="J19" s="1662"/>
      <c r="K19" s="1701"/>
      <c r="L19" s="1701"/>
      <c r="M19" s="1603">
        <v>448.20000000000005</v>
      </c>
      <c r="N19" s="1662"/>
      <c r="O19" s="1701"/>
      <c r="P19" s="1701"/>
      <c r="Q19" s="1603">
        <v>806.4</v>
      </c>
    </row>
    <row r="20" spans="1:17" s="414" customFormat="1" ht="15">
      <c r="A20" s="417">
        <v>6</v>
      </c>
      <c r="B20" s="1134"/>
      <c r="C20" s="1701"/>
      <c r="D20" s="1701"/>
      <c r="E20" s="1701">
        <v>1414.8</v>
      </c>
      <c r="F20" s="1662"/>
      <c r="G20" s="1701"/>
      <c r="H20" s="1701"/>
      <c r="I20" s="1603">
        <v>1870.1999999999998</v>
      </c>
      <c r="J20" s="1662"/>
      <c r="K20" s="1701"/>
      <c r="L20" s="1701"/>
      <c r="M20" s="1603">
        <v>496.79999999999995</v>
      </c>
      <c r="N20" s="1662"/>
      <c r="O20" s="1701"/>
      <c r="P20" s="1701"/>
      <c r="Q20" s="1603">
        <v>856.8</v>
      </c>
    </row>
    <row r="21" spans="1:17" s="414" customFormat="1" ht="15">
      <c r="A21" s="417">
        <v>7</v>
      </c>
      <c r="B21" s="1134"/>
      <c r="C21" s="1701"/>
      <c r="D21" s="1701"/>
      <c r="E21" s="1701">
        <v>1643.3999999999999</v>
      </c>
      <c r="F21" s="1662"/>
      <c r="G21" s="1701"/>
      <c r="H21" s="1701"/>
      <c r="I21" s="1603">
        <v>2289.6000000000004</v>
      </c>
      <c r="J21" s="1662"/>
      <c r="K21" s="1701"/>
      <c r="L21" s="1701"/>
      <c r="M21" s="1603">
        <v>516.6</v>
      </c>
      <c r="N21" s="1662"/>
      <c r="O21" s="1701"/>
      <c r="P21" s="1701"/>
      <c r="Q21" s="1603">
        <v>855</v>
      </c>
    </row>
    <row r="22" spans="1:17" s="414" customFormat="1" ht="15">
      <c r="A22" s="417">
        <v>8</v>
      </c>
      <c r="B22" s="1134"/>
      <c r="C22" s="1701"/>
      <c r="D22" s="1701"/>
      <c r="E22" s="1701">
        <v>2001.6</v>
      </c>
      <c r="F22" s="1662"/>
      <c r="G22" s="1701"/>
      <c r="H22" s="1701"/>
      <c r="I22" s="1603">
        <v>2626.2000000000003</v>
      </c>
      <c r="J22" s="1662"/>
      <c r="K22" s="1701"/>
      <c r="L22" s="1701"/>
      <c r="M22" s="1603">
        <v>522</v>
      </c>
      <c r="N22" s="1662"/>
      <c r="O22" s="1701"/>
      <c r="P22" s="1701"/>
      <c r="Q22" s="1603">
        <v>858.6</v>
      </c>
    </row>
    <row r="23" spans="1:17" s="414" customFormat="1" ht="15">
      <c r="A23" s="417">
        <v>9</v>
      </c>
      <c r="B23" s="1134"/>
      <c r="C23" s="1701"/>
      <c r="D23" s="1701"/>
      <c r="E23" s="1701">
        <v>2512.8000000000002</v>
      </c>
      <c r="F23" s="1662"/>
      <c r="G23" s="1701"/>
      <c r="H23" s="1701"/>
      <c r="I23" s="1603">
        <v>3029.3999999999996</v>
      </c>
      <c r="J23" s="1662"/>
      <c r="K23" s="1701"/>
      <c r="L23" s="1701"/>
      <c r="M23" s="1603">
        <v>612</v>
      </c>
      <c r="N23" s="1662"/>
      <c r="O23" s="1701"/>
      <c r="P23" s="1701"/>
      <c r="Q23" s="1603">
        <v>916.2</v>
      </c>
    </row>
    <row r="24" spans="1:17" s="414" customFormat="1" ht="15">
      <c r="A24" s="417">
        <v>10</v>
      </c>
      <c r="B24" s="1134"/>
      <c r="C24" s="1701"/>
      <c r="D24" s="1701"/>
      <c r="E24" s="1701">
        <v>2687.3999999999996</v>
      </c>
      <c r="F24" s="1662"/>
      <c r="G24" s="1701"/>
      <c r="H24" s="1701"/>
      <c r="I24" s="1603">
        <v>3337.2000000000003</v>
      </c>
      <c r="J24" s="1662"/>
      <c r="K24" s="1701"/>
      <c r="L24" s="1701"/>
      <c r="M24" s="1603">
        <v>718.2</v>
      </c>
      <c r="N24" s="1662"/>
      <c r="O24" s="1701"/>
      <c r="P24" s="1701"/>
      <c r="Q24" s="1603">
        <v>984.6</v>
      </c>
    </row>
    <row r="25" spans="1:17" s="414" customFormat="1" ht="15">
      <c r="A25" s="417">
        <v>11</v>
      </c>
      <c r="B25" s="1134"/>
      <c r="C25" s="1701"/>
      <c r="D25" s="1701"/>
      <c r="E25" s="1701">
        <v>2730.6000000000004</v>
      </c>
      <c r="F25" s="1662"/>
      <c r="G25" s="1701"/>
      <c r="H25" s="1701"/>
      <c r="I25" s="1603">
        <v>3400.2</v>
      </c>
      <c r="J25" s="1662"/>
      <c r="K25" s="1701"/>
      <c r="L25" s="1701"/>
      <c r="M25" s="1603">
        <v>720</v>
      </c>
      <c r="N25" s="1662"/>
      <c r="O25" s="1701"/>
      <c r="P25" s="1701"/>
      <c r="Q25" s="1603">
        <v>1047.5999999999999</v>
      </c>
    </row>
    <row r="26" spans="1:17" s="414" customFormat="1" ht="15">
      <c r="A26" s="417">
        <v>12</v>
      </c>
      <c r="B26" s="1134"/>
      <c r="C26" s="1701"/>
      <c r="D26" s="1701"/>
      <c r="E26" s="1701">
        <v>2658.6</v>
      </c>
      <c r="F26" s="1662"/>
      <c r="G26" s="1701"/>
      <c r="H26" s="1701"/>
      <c r="I26" s="1603">
        <v>3429</v>
      </c>
      <c r="J26" s="1662"/>
      <c r="K26" s="1701"/>
      <c r="L26" s="1701"/>
      <c r="M26" s="1603">
        <v>721.8</v>
      </c>
      <c r="N26" s="1662"/>
      <c r="O26" s="1701"/>
      <c r="P26" s="1701"/>
      <c r="Q26" s="1603">
        <v>1062</v>
      </c>
    </row>
    <row r="27" spans="1:17" s="414" customFormat="1" ht="15">
      <c r="A27" s="417">
        <v>13</v>
      </c>
      <c r="B27" s="1134"/>
      <c r="C27" s="1701"/>
      <c r="D27" s="1701"/>
      <c r="E27" s="1701">
        <v>2532.6000000000004</v>
      </c>
      <c r="F27" s="1662"/>
      <c r="G27" s="1701"/>
      <c r="H27" s="1701"/>
      <c r="I27" s="1603">
        <v>3335.4</v>
      </c>
      <c r="J27" s="1662"/>
      <c r="K27" s="1701"/>
      <c r="L27" s="1701"/>
      <c r="M27" s="1603">
        <v>608.4</v>
      </c>
      <c r="N27" s="1662"/>
      <c r="O27" s="1701"/>
      <c r="P27" s="1701"/>
      <c r="Q27" s="1603">
        <v>1080</v>
      </c>
    </row>
    <row r="28" spans="1:17" s="414" customFormat="1" ht="15">
      <c r="A28" s="417">
        <v>14</v>
      </c>
      <c r="B28" s="1134"/>
      <c r="C28" s="1701"/>
      <c r="D28" s="1701"/>
      <c r="E28" s="1701">
        <v>2523.5999999999995</v>
      </c>
      <c r="F28" s="1662"/>
      <c r="G28" s="1701"/>
      <c r="H28" s="1701"/>
      <c r="I28" s="1603">
        <v>3362.4000000000005</v>
      </c>
      <c r="J28" s="1662"/>
      <c r="K28" s="1701"/>
      <c r="L28" s="1701"/>
      <c r="M28" s="1603">
        <v>651.6</v>
      </c>
      <c r="N28" s="1662"/>
      <c r="O28" s="1701"/>
      <c r="P28" s="1701"/>
      <c r="Q28" s="1603">
        <v>1074.5999999999999</v>
      </c>
    </row>
    <row r="29" spans="1:17" s="414" customFormat="1" ht="15">
      <c r="A29" s="417">
        <v>15</v>
      </c>
      <c r="B29" s="1134"/>
      <c r="C29" s="1701"/>
      <c r="D29" s="1701"/>
      <c r="E29" s="1701">
        <v>2446.2000000000003</v>
      </c>
      <c r="F29" s="1662"/>
      <c r="G29" s="1701"/>
      <c r="H29" s="1701"/>
      <c r="I29" s="1603">
        <v>3360.6000000000004</v>
      </c>
      <c r="J29" s="1662"/>
      <c r="K29" s="1701"/>
      <c r="L29" s="1701"/>
      <c r="M29" s="1603">
        <v>651.59999999999991</v>
      </c>
      <c r="N29" s="1662"/>
      <c r="O29" s="1701"/>
      <c r="P29" s="1701"/>
      <c r="Q29" s="1603">
        <v>1121.3999999999999</v>
      </c>
    </row>
    <row r="30" spans="1:17" s="414" customFormat="1" ht="15">
      <c r="A30" s="417">
        <v>16</v>
      </c>
      <c r="B30" s="1134"/>
      <c r="C30" s="1701"/>
      <c r="D30" s="1701"/>
      <c r="E30" s="1701">
        <v>2379.6</v>
      </c>
      <c r="F30" s="1662"/>
      <c r="G30" s="1701"/>
      <c r="H30" s="1701"/>
      <c r="I30" s="1603">
        <v>3322.8</v>
      </c>
      <c r="J30" s="1662"/>
      <c r="K30" s="1701"/>
      <c r="L30" s="1701"/>
      <c r="M30" s="1603">
        <v>630</v>
      </c>
      <c r="N30" s="1662"/>
      <c r="O30" s="1701"/>
      <c r="P30" s="1701"/>
      <c r="Q30" s="1603">
        <v>1116</v>
      </c>
    </row>
    <row r="31" spans="1:17" s="418" customFormat="1" ht="15">
      <c r="A31" s="417">
        <v>17</v>
      </c>
      <c r="B31" s="1134"/>
      <c r="C31" s="1701"/>
      <c r="D31" s="1701"/>
      <c r="E31" s="1701">
        <v>2300.3999999999996</v>
      </c>
      <c r="F31" s="1662"/>
      <c r="G31" s="1701"/>
      <c r="H31" s="1701"/>
      <c r="I31" s="1603">
        <v>3263.4</v>
      </c>
      <c r="J31" s="1662"/>
      <c r="K31" s="1701"/>
      <c r="L31" s="1701"/>
      <c r="M31" s="1603">
        <v>597.6</v>
      </c>
      <c r="N31" s="1662"/>
      <c r="O31" s="1701"/>
      <c r="P31" s="1701"/>
      <c r="Q31" s="1603">
        <v>1083.5999999999999</v>
      </c>
    </row>
    <row r="32" spans="1:17" s="418" customFormat="1" ht="15">
      <c r="A32" s="417">
        <v>18</v>
      </c>
      <c r="B32" s="1134"/>
      <c r="C32" s="1701"/>
      <c r="D32" s="1701"/>
      <c r="E32" s="1701">
        <v>2226.6000000000004</v>
      </c>
      <c r="F32" s="1662"/>
      <c r="G32" s="1701"/>
      <c r="H32" s="1701"/>
      <c r="I32" s="1603">
        <v>3128.4</v>
      </c>
      <c r="J32" s="1662"/>
      <c r="K32" s="1701"/>
      <c r="L32" s="1701"/>
      <c r="M32" s="1603">
        <v>567</v>
      </c>
      <c r="N32" s="1662"/>
      <c r="O32" s="1701"/>
      <c r="P32" s="1701"/>
      <c r="Q32" s="1603">
        <v>993.60000000000014</v>
      </c>
    </row>
    <row r="33" spans="1:33" s="418" customFormat="1" ht="15">
      <c r="A33" s="417">
        <v>19</v>
      </c>
      <c r="B33" s="1134"/>
      <c r="C33" s="1701"/>
      <c r="D33" s="1701"/>
      <c r="E33" s="1701">
        <v>2084.4</v>
      </c>
      <c r="F33" s="1662"/>
      <c r="G33" s="1701"/>
      <c r="H33" s="1701"/>
      <c r="I33" s="1603">
        <v>3056.4000000000005</v>
      </c>
      <c r="J33" s="1662"/>
      <c r="K33" s="1701"/>
      <c r="L33" s="1701"/>
      <c r="M33" s="1603">
        <v>523.79999999999995</v>
      </c>
      <c r="N33" s="1662"/>
      <c r="O33" s="1701"/>
      <c r="P33" s="1701"/>
      <c r="Q33" s="1603">
        <v>943.2</v>
      </c>
    </row>
    <row r="34" spans="1:33" s="418" customFormat="1" ht="15">
      <c r="A34" s="417">
        <v>20</v>
      </c>
      <c r="B34" s="1134"/>
      <c r="C34" s="1701"/>
      <c r="D34" s="1701"/>
      <c r="E34" s="1701">
        <v>2001.6</v>
      </c>
      <c r="F34" s="1662"/>
      <c r="G34" s="1701"/>
      <c r="H34" s="1701"/>
      <c r="I34" s="1603">
        <v>2970</v>
      </c>
      <c r="J34" s="1662"/>
      <c r="K34" s="1701"/>
      <c r="L34" s="1701"/>
      <c r="M34" s="1603">
        <v>502.19999999999993</v>
      </c>
      <c r="N34" s="1662"/>
      <c r="O34" s="1701"/>
      <c r="P34" s="1701"/>
      <c r="Q34" s="1603">
        <v>907.2</v>
      </c>
    </row>
    <row r="35" spans="1:33" s="418" customFormat="1" ht="15">
      <c r="A35" s="417">
        <v>21</v>
      </c>
      <c r="B35" s="1134"/>
      <c r="C35" s="1701"/>
      <c r="D35" s="1701"/>
      <c r="E35" s="1701">
        <v>1922.4</v>
      </c>
      <c r="F35" s="1662"/>
      <c r="G35" s="1701"/>
      <c r="H35" s="1701"/>
      <c r="I35" s="1603">
        <v>2921.3999999999996</v>
      </c>
      <c r="J35" s="1662"/>
      <c r="K35" s="1701"/>
      <c r="L35" s="1701"/>
      <c r="M35" s="1603">
        <v>478.79999999999995</v>
      </c>
      <c r="N35" s="1662"/>
      <c r="O35" s="1701"/>
      <c r="P35" s="1701"/>
      <c r="Q35" s="1603">
        <v>905.4</v>
      </c>
    </row>
    <row r="36" spans="1:33" s="418" customFormat="1" ht="15">
      <c r="A36" s="417">
        <v>22</v>
      </c>
      <c r="B36" s="1134"/>
      <c r="C36" s="1701"/>
      <c r="D36" s="1701"/>
      <c r="E36" s="1701">
        <v>1879.1999999999998</v>
      </c>
      <c r="F36" s="1662"/>
      <c r="G36" s="1701"/>
      <c r="H36" s="1701"/>
      <c r="I36" s="1603">
        <v>2802.6000000000004</v>
      </c>
      <c r="J36" s="1662"/>
      <c r="K36" s="1701"/>
      <c r="L36" s="1701"/>
      <c r="M36" s="1603">
        <v>509.40000000000003</v>
      </c>
      <c r="N36" s="1662"/>
      <c r="O36" s="1701"/>
      <c r="P36" s="1701"/>
      <c r="Q36" s="1603">
        <v>912.59999999999991</v>
      </c>
    </row>
    <row r="37" spans="1:33" s="418" customFormat="1" ht="15">
      <c r="A37" s="417">
        <v>23</v>
      </c>
      <c r="B37" s="1134"/>
      <c r="C37" s="1701"/>
      <c r="D37" s="1701"/>
      <c r="E37" s="1603">
        <v>1776.6</v>
      </c>
      <c r="F37" s="1662"/>
      <c r="G37" s="1701"/>
      <c r="H37" s="1701"/>
      <c r="I37" s="1603">
        <v>2638.8</v>
      </c>
      <c r="J37" s="1662"/>
      <c r="K37" s="1701"/>
      <c r="L37" s="1701"/>
      <c r="M37" s="1603">
        <v>482.40000000000003</v>
      </c>
      <c r="N37" s="1662"/>
      <c r="O37" s="1701"/>
      <c r="P37" s="1701"/>
      <c r="Q37" s="1603">
        <v>835.2</v>
      </c>
    </row>
    <row r="38" spans="1:33" s="418" customFormat="1" ht="15">
      <c r="A38" s="417">
        <v>24</v>
      </c>
      <c r="B38" s="1134"/>
      <c r="C38" s="1701"/>
      <c r="D38" s="1701"/>
      <c r="E38" s="1603">
        <v>1557</v>
      </c>
      <c r="F38" s="1662"/>
      <c r="G38" s="1701"/>
      <c r="H38" s="1701"/>
      <c r="I38" s="1603">
        <v>2304</v>
      </c>
      <c r="J38" s="1662"/>
      <c r="K38" s="1701"/>
      <c r="L38" s="1701"/>
      <c r="M38" s="1603">
        <v>468</v>
      </c>
      <c r="N38" s="1662"/>
      <c r="O38" s="1701"/>
      <c r="P38" s="1701"/>
      <c r="Q38" s="1603">
        <v>741.59999999999991</v>
      </c>
    </row>
    <row r="39" spans="1:33" s="418" customFormat="1" ht="15">
      <c r="A39" s="417" t="s">
        <v>19</v>
      </c>
      <c r="B39" s="1193"/>
      <c r="C39" s="1702"/>
      <c r="D39" s="1702"/>
      <c r="E39" s="1703">
        <f>SUM(E15:E38)</f>
        <v>48101.399999999987</v>
      </c>
      <c r="F39" s="1702"/>
      <c r="G39" s="1702"/>
      <c r="H39" s="1702"/>
      <c r="I39" s="1703">
        <f>SUM(I15:I38)</f>
        <v>65597.400000000023</v>
      </c>
      <c r="J39" s="1702"/>
      <c r="K39" s="1702"/>
      <c r="L39" s="1702"/>
      <c r="M39" s="1703">
        <f>SUM(M15:M38)</f>
        <v>13370.4</v>
      </c>
      <c r="N39" s="1702"/>
      <c r="O39" s="1702"/>
      <c r="P39" s="1702"/>
      <c r="Q39" s="1703">
        <f>SUM(Q15:Q38)</f>
        <v>22480.2</v>
      </c>
    </row>
    <row r="40" spans="1:33" s="407" customFormat="1" ht="12.75" customHeight="1">
      <c r="A40" s="407" t="s">
        <v>20</v>
      </c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 s="407" customFormat="1" ht="12.75" customHeight="1">
      <c r="A41" s="407" t="s">
        <v>21</v>
      </c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>
      <c r="A42" s="407" t="s">
        <v>651</v>
      </c>
      <c r="K42" s="407"/>
      <c r="L42" s="407"/>
      <c r="M42" s="407"/>
      <c r="N42" s="407"/>
      <c r="O42" s="407"/>
      <c r="P42" s="407"/>
      <c r="Q42" s="407"/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>
      <c r="A43" s="407" t="s">
        <v>23</v>
      </c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  <row r="44" spans="1:33"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92D050"/>
  </sheetPr>
  <dimension ref="A1:AG45"/>
  <sheetViews>
    <sheetView topLeftCell="A4" zoomScale="85" zoomScaleNormal="85" workbookViewId="0">
      <selection activeCell="M15" sqref="M15:M38"/>
    </sheetView>
  </sheetViews>
  <sheetFormatPr defaultRowHeight="12.75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>
      <c r="B1" s="2699" t="s">
        <v>484</v>
      </c>
      <c r="C1" s="2142"/>
      <c r="D1" s="2142"/>
      <c r="E1" s="2142"/>
      <c r="F1" s="2142"/>
      <c r="J1" s="801" t="s">
        <v>176</v>
      </c>
      <c r="N1" s="2693" t="s">
        <v>97</v>
      </c>
      <c r="O1" s="2693"/>
      <c r="P1" s="2693"/>
      <c r="Q1" s="2693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420" customFormat="1" ht="10.5" customHeight="1">
      <c r="B2" s="2694" t="s">
        <v>1</v>
      </c>
      <c r="C2" s="2128"/>
      <c r="D2" s="2128"/>
      <c r="E2" s="2128"/>
      <c r="F2" s="2128"/>
      <c r="N2" s="2694" t="s">
        <v>2</v>
      </c>
      <c r="O2" s="2695"/>
      <c r="P2" s="2695"/>
      <c r="Q2" s="2695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420" customFormat="1" ht="13.5" customHeight="1">
      <c r="N3" s="420" t="s">
        <v>3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420" customFormat="1" ht="15" customHeight="1">
      <c r="B4" s="2698" t="s">
        <v>4</v>
      </c>
      <c r="C4" s="2142"/>
      <c r="D4" s="422"/>
      <c r="E4" s="983"/>
      <c r="F4" s="983"/>
      <c r="G4" s="983"/>
      <c r="H4" s="983"/>
      <c r="I4" s="905" t="s">
        <v>5</v>
      </c>
      <c r="J4" s="421"/>
      <c r="K4" s="421"/>
      <c r="L4" s="421"/>
      <c r="O4" s="423" t="s">
        <v>98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420" customFormat="1" ht="9.75" customHeight="1">
      <c r="B5" s="2689" t="s">
        <v>7</v>
      </c>
      <c r="C5" s="2140"/>
      <c r="D5" s="421"/>
      <c r="E5" s="421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420" customFormat="1" ht="12" customHeight="1">
      <c r="A6" s="269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420" customFormat="1" ht="15.75">
      <c r="A7" s="269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420" customFormat="1" ht="9" customHeight="1">
      <c r="A8" s="1297" t="s">
        <v>418</v>
      </c>
      <c r="B8" s="1299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420" customFormat="1">
      <c r="A9" s="2683" t="s">
        <v>9</v>
      </c>
      <c r="B9" s="2690" t="s">
        <v>10</v>
      </c>
      <c r="C9" s="2691"/>
      <c r="D9" s="2691"/>
      <c r="E9" s="2691"/>
      <c r="F9" s="2691"/>
      <c r="G9" s="2691"/>
      <c r="H9" s="2691"/>
      <c r="I9" s="2692"/>
      <c r="J9" s="2690" t="s">
        <v>11</v>
      </c>
      <c r="K9" s="2691"/>
      <c r="L9" s="2691"/>
      <c r="M9" s="2691"/>
      <c r="N9" s="2691"/>
      <c r="O9" s="2691"/>
      <c r="P9" s="2691"/>
      <c r="Q9" s="2692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420" customFormat="1">
      <c r="A10" s="2684"/>
      <c r="B10" s="2686" t="s">
        <v>99</v>
      </c>
      <c r="C10" s="2687"/>
      <c r="D10" s="2687"/>
      <c r="E10" s="2688"/>
      <c r="F10" s="2686"/>
      <c r="G10" s="2135"/>
      <c r="H10" s="2135"/>
      <c r="I10" s="2136"/>
      <c r="J10" s="2686" t="s">
        <v>99</v>
      </c>
      <c r="K10" s="2687"/>
      <c r="L10" s="2687"/>
      <c r="M10" s="2688"/>
      <c r="N10" s="2686"/>
      <c r="O10" s="2687"/>
      <c r="P10" s="2687"/>
      <c r="Q10" s="2688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420" customFormat="1">
      <c r="A11" s="2684"/>
      <c r="B11" s="2686" t="s">
        <v>14</v>
      </c>
      <c r="C11" s="2687"/>
      <c r="E11" s="425">
        <v>7200</v>
      </c>
      <c r="F11" s="2686" t="s">
        <v>14</v>
      </c>
      <c r="G11" s="2687"/>
      <c r="H11" s="424"/>
      <c r="I11" s="425">
        <v>0</v>
      </c>
      <c r="J11" s="2686" t="s">
        <v>14</v>
      </c>
      <c r="K11" s="2687"/>
      <c r="L11" s="424"/>
      <c r="M11" s="425">
        <f>E11</f>
        <v>7200</v>
      </c>
      <c r="N11" s="2686" t="s">
        <v>14</v>
      </c>
      <c r="O11" s="2687"/>
      <c r="P11" s="424"/>
      <c r="Q11" s="425"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27" customFormat="1" ht="35.25" customHeight="1">
      <c r="A12" s="2685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>
      <c r="A14" s="430">
        <v>0</v>
      </c>
      <c r="B14" s="1134"/>
      <c r="C14" s="1705"/>
      <c r="D14" s="1705"/>
      <c r="E14" s="1705"/>
      <c r="F14" s="1705"/>
      <c r="G14" s="1705"/>
      <c r="H14" s="1705"/>
      <c r="I14" s="1705"/>
      <c r="J14" s="1662"/>
      <c r="K14" s="1705"/>
      <c r="L14" s="1705"/>
      <c r="M14" s="1705"/>
      <c r="N14" s="1705"/>
      <c r="O14" s="1133"/>
      <c r="P14" s="1133"/>
      <c r="Q14" s="1133"/>
    </row>
    <row r="15" spans="1:33" s="1448" customFormat="1" ht="15">
      <c r="A15" s="1446">
        <v>1</v>
      </c>
      <c r="B15" s="1134"/>
      <c r="C15" s="1705"/>
      <c r="D15" s="1705"/>
      <c r="E15" s="1705">
        <v>957.60000000000014</v>
      </c>
      <c r="F15" s="1705"/>
      <c r="G15" s="1705"/>
      <c r="H15" s="1705"/>
      <c r="I15" s="1705"/>
      <c r="J15" s="1662"/>
      <c r="K15" s="1705"/>
      <c r="L15" s="1705"/>
      <c r="M15" s="1603">
        <v>371.52</v>
      </c>
      <c r="N15" s="1705"/>
      <c r="O15" s="1447"/>
      <c r="P15" s="1447"/>
      <c r="Q15" s="1447"/>
    </row>
    <row r="16" spans="1:33" s="427" customFormat="1" ht="15">
      <c r="A16" s="430">
        <v>2</v>
      </c>
      <c r="B16" s="1134"/>
      <c r="C16" s="1705"/>
      <c r="D16" s="1705"/>
      <c r="E16" s="1705">
        <v>865.44</v>
      </c>
      <c r="F16" s="1705"/>
      <c r="G16" s="1705"/>
      <c r="H16" s="1705"/>
      <c r="I16" s="1705"/>
      <c r="J16" s="1662"/>
      <c r="K16" s="1705"/>
      <c r="L16" s="1705"/>
      <c r="M16" s="1603">
        <v>354.24</v>
      </c>
      <c r="N16" s="1705"/>
      <c r="O16" s="1133"/>
      <c r="P16" s="1133"/>
      <c r="Q16" s="1133"/>
    </row>
    <row r="17" spans="1:17" s="427" customFormat="1" ht="15">
      <c r="A17" s="430">
        <v>3</v>
      </c>
      <c r="B17" s="1134"/>
      <c r="C17" s="1705"/>
      <c r="D17" s="1705"/>
      <c r="E17" s="1705">
        <v>777.60000000000014</v>
      </c>
      <c r="F17" s="1705"/>
      <c r="G17" s="1705"/>
      <c r="H17" s="1705"/>
      <c r="I17" s="1705"/>
      <c r="J17" s="1662"/>
      <c r="K17" s="1705"/>
      <c r="L17" s="1705"/>
      <c r="M17" s="1603">
        <v>334.08000000000004</v>
      </c>
      <c r="N17" s="1705"/>
      <c r="O17" s="1133"/>
      <c r="P17" s="1133"/>
      <c r="Q17" s="1133"/>
    </row>
    <row r="18" spans="1:17" s="427" customFormat="1" ht="15">
      <c r="A18" s="430">
        <v>4</v>
      </c>
      <c r="B18" s="1134"/>
      <c r="C18" s="1705"/>
      <c r="D18" s="1705"/>
      <c r="E18" s="1705">
        <v>741.59999999999991</v>
      </c>
      <c r="F18" s="1705"/>
      <c r="G18" s="1705"/>
      <c r="H18" s="1705"/>
      <c r="I18" s="1705"/>
      <c r="J18" s="1662"/>
      <c r="K18" s="1705"/>
      <c r="L18" s="1705"/>
      <c r="M18" s="1603">
        <v>315.36</v>
      </c>
      <c r="N18" s="1705"/>
      <c r="O18" s="1133"/>
      <c r="P18" s="1133"/>
      <c r="Q18" s="1133"/>
    </row>
    <row r="19" spans="1:17" s="427" customFormat="1" ht="15">
      <c r="A19" s="430">
        <v>5</v>
      </c>
      <c r="B19" s="1134"/>
      <c r="C19" s="1705"/>
      <c r="D19" s="1705"/>
      <c r="E19" s="1705">
        <v>755.28</v>
      </c>
      <c r="F19" s="1705"/>
      <c r="G19" s="1705"/>
      <c r="H19" s="1705"/>
      <c r="I19" s="1705"/>
      <c r="J19" s="1662"/>
      <c r="K19" s="1705"/>
      <c r="L19" s="1705"/>
      <c r="M19" s="1603">
        <v>321.11999999999995</v>
      </c>
      <c r="N19" s="1705"/>
      <c r="O19" s="1133"/>
      <c r="P19" s="1133"/>
      <c r="Q19" s="1133"/>
    </row>
    <row r="20" spans="1:17" s="427" customFormat="1" ht="15">
      <c r="A20" s="430">
        <v>6</v>
      </c>
      <c r="B20" s="1134"/>
      <c r="C20" s="1705"/>
      <c r="D20" s="1705"/>
      <c r="E20" s="1705">
        <v>836.63999999999987</v>
      </c>
      <c r="F20" s="1705"/>
      <c r="G20" s="1705"/>
      <c r="H20" s="1705"/>
      <c r="I20" s="1705"/>
      <c r="J20" s="1662"/>
      <c r="K20" s="1705"/>
      <c r="L20" s="1705"/>
      <c r="M20" s="1603">
        <v>332.64</v>
      </c>
      <c r="N20" s="1705"/>
      <c r="O20" s="1133"/>
      <c r="P20" s="1133"/>
      <c r="Q20" s="1133"/>
    </row>
    <row r="21" spans="1:17" s="427" customFormat="1" ht="15">
      <c r="A21" s="430">
        <v>7</v>
      </c>
      <c r="B21" s="1134"/>
      <c r="C21" s="1705"/>
      <c r="D21" s="1705"/>
      <c r="E21" s="1705">
        <v>943.2</v>
      </c>
      <c r="F21" s="1705"/>
      <c r="G21" s="1705"/>
      <c r="H21" s="1705"/>
      <c r="I21" s="1705"/>
      <c r="J21" s="1662"/>
      <c r="K21" s="1705"/>
      <c r="L21" s="1705"/>
      <c r="M21" s="1603">
        <v>339.84</v>
      </c>
      <c r="N21" s="1705"/>
      <c r="O21" s="1133"/>
      <c r="P21" s="1133"/>
      <c r="Q21" s="1133"/>
    </row>
    <row r="22" spans="1:17" s="427" customFormat="1" ht="15">
      <c r="A22" s="430">
        <v>8</v>
      </c>
      <c r="B22" s="1134"/>
      <c r="C22" s="1705"/>
      <c r="D22" s="1705"/>
      <c r="E22" s="1705">
        <v>1117.44</v>
      </c>
      <c r="F22" s="1705"/>
      <c r="G22" s="1705"/>
      <c r="H22" s="1705"/>
      <c r="I22" s="1705"/>
      <c r="J22" s="1662"/>
      <c r="K22" s="1705"/>
      <c r="L22" s="1705"/>
      <c r="M22" s="1603">
        <v>349.91999999999996</v>
      </c>
      <c r="N22" s="1705"/>
      <c r="O22" s="1133"/>
      <c r="P22" s="1133"/>
      <c r="Q22" s="1133"/>
    </row>
    <row r="23" spans="1:17" s="427" customFormat="1" ht="15">
      <c r="A23" s="430">
        <v>9</v>
      </c>
      <c r="B23" s="1134"/>
      <c r="C23" s="1705"/>
      <c r="D23" s="1705"/>
      <c r="E23" s="1705">
        <v>1373.04</v>
      </c>
      <c r="F23" s="1705"/>
      <c r="G23" s="1705"/>
      <c r="H23" s="1705"/>
      <c r="I23" s="1705"/>
      <c r="J23" s="1662"/>
      <c r="K23" s="1705"/>
      <c r="L23" s="1705"/>
      <c r="M23" s="1603">
        <v>344.15999999999997</v>
      </c>
      <c r="N23" s="1705"/>
      <c r="O23" s="1133"/>
      <c r="P23" s="1133"/>
      <c r="Q23" s="1133"/>
    </row>
    <row r="24" spans="1:17" s="427" customFormat="1" ht="15">
      <c r="A24" s="430">
        <v>10</v>
      </c>
      <c r="B24" s="1134"/>
      <c r="C24" s="1705"/>
      <c r="D24" s="1705"/>
      <c r="E24" s="1705">
        <v>1504.8</v>
      </c>
      <c r="F24" s="1705"/>
      <c r="G24" s="1705"/>
      <c r="H24" s="1705"/>
      <c r="I24" s="1705"/>
      <c r="J24" s="1662"/>
      <c r="K24" s="1705"/>
      <c r="L24" s="1705"/>
      <c r="M24" s="1603">
        <v>432</v>
      </c>
      <c r="N24" s="1705"/>
      <c r="O24" s="1133"/>
      <c r="P24" s="1133"/>
      <c r="Q24" s="1133"/>
    </row>
    <row r="25" spans="1:17" s="427" customFormat="1" ht="15">
      <c r="A25" s="430">
        <v>11</v>
      </c>
      <c r="B25" s="1134"/>
      <c r="C25" s="1705"/>
      <c r="D25" s="1705"/>
      <c r="E25" s="1705">
        <v>1601.28</v>
      </c>
      <c r="F25" s="1705"/>
      <c r="G25" s="1705"/>
      <c r="H25" s="1705"/>
      <c r="I25" s="1705"/>
      <c r="J25" s="1662"/>
      <c r="K25" s="1705"/>
      <c r="L25" s="1705"/>
      <c r="M25" s="1603">
        <v>465.84</v>
      </c>
      <c r="N25" s="1705"/>
      <c r="O25" s="1133"/>
      <c r="P25" s="1133"/>
      <c r="Q25" s="1133"/>
    </row>
    <row r="26" spans="1:17" s="427" customFormat="1" ht="15">
      <c r="A26" s="430">
        <v>12</v>
      </c>
      <c r="B26" s="1134"/>
      <c r="C26" s="1705"/>
      <c r="D26" s="1705"/>
      <c r="E26" s="1705">
        <v>1604.88</v>
      </c>
      <c r="F26" s="1705"/>
      <c r="G26" s="1705"/>
      <c r="H26" s="1705"/>
      <c r="I26" s="1705"/>
      <c r="J26" s="1662"/>
      <c r="K26" s="1705"/>
      <c r="L26" s="1705"/>
      <c r="M26" s="1603">
        <v>456.48</v>
      </c>
      <c r="N26" s="1705"/>
      <c r="O26" s="1133"/>
      <c r="P26" s="1133"/>
      <c r="Q26" s="1133"/>
    </row>
    <row r="27" spans="1:17" s="427" customFormat="1" ht="15">
      <c r="A27" s="430">
        <v>13</v>
      </c>
      <c r="B27" s="1134"/>
      <c r="C27" s="1705"/>
      <c r="D27" s="1705"/>
      <c r="E27" s="1705">
        <v>1571.04</v>
      </c>
      <c r="F27" s="1705"/>
      <c r="G27" s="1705"/>
      <c r="H27" s="1705"/>
      <c r="I27" s="1705"/>
      <c r="J27" s="1662"/>
      <c r="K27" s="1705"/>
      <c r="L27" s="1705"/>
      <c r="M27" s="1603">
        <v>485.28</v>
      </c>
      <c r="N27" s="1705"/>
      <c r="O27" s="1133"/>
      <c r="P27" s="1133"/>
      <c r="Q27" s="1133"/>
    </row>
    <row r="28" spans="1:17" s="427" customFormat="1" ht="15">
      <c r="A28" s="430">
        <v>14</v>
      </c>
      <c r="B28" s="1134"/>
      <c r="C28" s="1705"/>
      <c r="D28" s="1705"/>
      <c r="E28" s="1705">
        <v>1576.0800000000002</v>
      </c>
      <c r="F28" s="1705"/>
      <c r="G28" s="1705"/>
      <c r="H28" s="1705"/>
      <c r="I28" s="1705"/>
      <c r="J28" s="1662"/>
      <c r="K28" s="1705"/>
      <c r="L28" s="1705"/>
      <c r="M28" s="1603">
        <v>478.8</v>
      </c>
      <c r="N28" s="1705"/>
      <c r="O28" s="1133"/>
      <c r="P28" s="1133"/>
      <c r="Q28" s="1133"/>
    </row>
    <row r="29" spans="1:17" s="427" customFormat="1" ht="15">
      <c r="A29" s="430">
        <v>15</v>
      </c>
      <c r="B29" s="1134"/>
      <c r="C29" s="1705"/>
      <c r="D29" s="1705"/>
      <c r="E29" s="1705">
        <v>1537.1999999999998</v>
      </c>
      <c r="F29" s="1705"/>
      <c r="G29" s="1705"/>
      <c r="H29" s="1705"/>
      <c r="I29" s="1705"/>
      <c r="J29" s="1662"/>
      <c r="K29" s="1705"/>
      <c r="L29" s="1705"/>
      <c r="M29" s="1603">
        <v>473.76000000000005</v>
      </c>
      <c r="N29" s="1705"/>
      <c r="O29" s="1133"/>
      <c r="P29" s="1133"/>
      <c r="Q29" s="1133"/>
    </row>
    <row r="30" spans="1:17" s="427" customFormat="1" ht="15">
      <c r="A30" s="430">
        <v>16</v>
      </c>
      <c r="B30" s="1134"/>
      <c r="C30" s="1705"/>
      <c r="D30" s="1705"/>
      <c r="E30" s="1705">
        <v>1537.1999999999998</v>
      </c>
      <c r="F30" s="1705"/>
      <c r="G30" s="1705"/>
      <c r="H30" s="1705"/>
      <c r="I30" s="1705"/>
      <c r="J30" s="1662"/>
      <c r="K30" s="1705"/>
      <c r="L30" s="1705"/>
      <c r="M30" s="1603">
        <v>487.44000000000005</v>
      </c>
      <c r="N30" s="1705"/>
      <c r="O30" s="1133"/>
      <c r="P30" s="1133"/>
      <c r="Q30" s="1133"/>
    </row>
    <row r="31" spans="1:17" s="431" customFormat="1" ht="15">
      <c r="A31" s="430">
        <v>17</v>
      </c>
      <c r="B31" s="1134"/>
      <c r="C31" s="1705"/>
      <c r="D31" s="1705"/>
      <c r="E31" s="1705">
        <v>1474.56</v>
      </c>
      <c r="F31" s="1705"/>
      <c r="G31" s="1705"/>
      <c r="H31" s="1705"/>
      <c r="I31" s="1705"/>
      <c r="J31" s="1662"/>
      <c r="K31" s="1705"/>
      <c r="L31" s="1705"/>
      <c r="M31" s="1603">
        <v>462.96000000000004</v>
      </c>
      <c r="N31" s="1705"/>
      <c r="O31" s="1133"/>
      <c r="P31" s="1133"/>
      <c r="Q31" s="1133"/>
    </row>
    <row r="32" spans="1:17" s="431" customFormat="1" ht="15">
      <c r="A32" s="430">
        <v>18</v>
      </c>
      <c r="B32" s="1134"/>
      <c r="C32" s="1705"/>
      <c r="D32" s="1705"/>
      <c r="E32" s="1705">
        <v>1396.08</v>
      </c>
      <c r="F32" s="1705"/>
      <c r="G32" s="1705"/>
      <c r="H32" s="1705"/>
      <c r="I32" s="1705"/>
      <c r="J32" s="1662"/>
      <c r="K32" s="1705"/>
      <c r="L32" s="1705"/>
      <c r="M32" s="1603">
        <v>411.84000000000003</v>
      </c>
      <c r="N32" s="1705"/>
      <c r="O32" s="1133"/>
      <c r="P32" s="1133"/>
      <c r="Q32" s="1133"/>
    </row>
    <row r="33" spans="1:33" s="431" customFormat="1" ht="15">
      <c r="A33" s="430">
        <v>19</v>
      </c>
      <c r="B33" s="1134"/>
      <c r="C33" s="1705"/>
      <c r="D33" s="1705"/>
      <c r="E33" s="1705">
        <v>1385.2799999999997</v>
      </c>
      <c r="F33" s="1705"/>
      <c r="G33" s="1705"/>
      <c r="H33" s="1705"/>
      <c r="I33" s="1705"/>
      <c r="J33" s="1662"/>
      <c r="K33" s="1705"/>
      <c r="L33" s="1705"/>
      <c r="M33" s="1603">
        <v>386.64</v>
      </c>
      <c r="N33" s="1705"/>
      <c r="O33" s="1133"/>
      <c r="P33" s="1133"/>
      <c r="Q33" s="1133"/>
    </row>
    <row r="34" spans="1:33" s="431" customFormat="1" ht="15">
      <c r="A34" s="430">
        <v>20</v>
      </c>
      <c r="B34" s="1134"/>
      <c r="C34" s="1705"/>
      <c r="D34" s="1705"/>
      <c r="E34" s="1705">
        <v>1344.2400000000002</v>
      </c>
      <c r="F34" s="1705"/>
      <c r="G34" s="1705"/>
      <c r="H34" s="1705"/>
      <c r="I34" s="1705"/>
      <c r="J34" s="1662"/>
      <c r="K34" s="1705"/>
      <c r="L34" s="1705"/>
      <c r="M34" s="1603">
        <v>398.16000000000008</v>
      </c>
      <c r="N34" s="1705"/>
      <c r="O34" s="1133"/>
      <c r="P34" s="1133"/>
      <c r="Q34" s="1133"/>
    </row>
    <row r="35" spans="1:33" s="431" customFormat="1" ht="15">
      <c r="A35" s="430">
        <v>21</v>
      </c>
      <c r="B35" s="1134"/>
      <c r="C35" s="1705"/>
      <c r="D35" s="1705"/>
      <c r="E35" s="1705">
        <v>1350.72</v>
      </c>
      <c r="F35" s="1705"/>
      <c r="G35" s="1705"/>
      <c r="H35" s="1705"/>
      <c r="I35" s="1705"/>
      <c r="J35" s="1662"/>
      <c r="K35" s="1705"/>
      <c r="L35" s="1705"/>
      <c r="M35" s="1603">
        <v>380.88</v>
      </c>
      <c r="N35" s="1705"/>
      <c r="O35" s="1133"/>
      <c r="P35" s="1133"/>
      <c r="Q35" s="1133"/>
    </row>
    <row r="36" spans="1:33" s="431" customFormat="1" ht="15">
      <c r="A36" s="430">
        <v>22</v>
      </c>
      <c r="B36" s="1134"/>
      <c r="C36" s="1705"/>
      <c r="D36" s="1705"/>
      <c r="E36" s="1705">
        <v>1306.08</v>
      </c>
      <c r="F36" s="1705"/>
      <c r="G36" s="1705"/>
      <c r="H36" s="1705"/>
      <c r="I36" s="1705"/>
      <c r="J36" s="1662"/>
      <c r="K36" s="1705"/>
      <c r="L36" s="1705"/>
      <c r="M36" s="1603">
        <v>375.84000000000003</v>
      </c>
      <c r="N36" s="1705"/>
      <c r="O36" s="1133"/>
      <c r="P36" s="1133"/>
      <c r="Q36" s="1133"/>
    </row>
    <row r="37" spans="1:33" s="431" customFormat="1" ht="15">
      <c r="A37" s="430">
        <v>23</v>
      </c>
      <c r="B37" s="1134"/>
      <c r="C37" s="1705"/>
      <c r="D37" s="1705"/>
      <c r="E37" s="1603">
        <v>1246.3200000000002</v>
      </c>
      <c r="F37" s="1705"/>
      <c r="G37" s="1705"/>
      <c r="H37" s="1705"/>
      <c r="I37" s="1705"/>
      <c r="J37" s="1662"/>
      <c r="K37" s="1705"/>
      <c r="L37" s="1705"/>
      <c r="M37" s="1603">
        <v>351.36</v>
      </c>
      <c r="N37" s="1705"/>
      <c r="O37" s="1133"/>
      <c r="P37" s="1133"/>
      <c r="Q37" s="1133"/>
    </row>
    <row r="38" spans="1:33" s="431" customFormat="1" ht="15">
      <c r="A38" s="430">
        <v>24</v>
      </c>
      <c r="B38" s="1134"/>
      <c r="C38" s="1705"/>
      <c r="D38" s="1705"/>
      <c r="E38" s="1603">
        <v>1136.1600000000001</v>
      </c>
      <c r="F38" s="1705"/>
      <c r="G38" s="1705"/>
      <c r="H38" s="1705"/>
      <c r="I38" s="1705"/>
      <c r="J38" s="1662"/>
      <c r="K38" s="1705"/>
      <c r="L38" s="1705"/>
      <c r="M38" s="1603">
        <v>325.44000000000005</v>
      </c>
      <c r="N38" s="1705"/>
      <c r="O38" s="1133"/>
      <c r="P38" s="1133"/>
      <c r="Q38" s="1133"/>
    </row>
    <row r="39" spans="1:33" s="431" customFormat="1" ht="15">
      <c r="A39" s="430" t="s">
        <v>19</v>
      </c>
      <c r="B39" s="1191"/>
      <c r="C39" s="1704"/>
      <c r="D39" s="1704"/>
      <c r="E39" s="1706">
        <f>SUM(E15:E38)</f>
        <v>29939.759999999998</v>
      </c>
      <c r="F39" s="1707"/>
      <c r="G39" s="1707"/>
      <c r="H39" s="1707"/>
      <c r="I39" s="1706">
        <f>SUM(I15:I38)</f>
        <v>0</v>
      </c>
      <c r="J39" s="1707"/>
      <c r="K39" s="1707"/>
      <c r="L39" s="1707"/>
      <c r="M39" s="1706">
        <f>SUM(M15:M38)</f>
        <v>9435.6000000000022</v>
      </c>
      <c r="N39" s="1704"/>
      <c r="O39" s="1191"/>
      <c r="P39" s="1191"/>
      <c r="Q39" s="1192">
        <f>SUM(Q15:Q38)</f>
        <v>0</v>
      </c>
    </row>
    <row r="40" spans="1:33" s="420" customFormat="1" ht="12.75" customHeight="1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 s="420" customFormat="1" ht="12.75" customHeight="1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>
      <c r="A42" s="740" t="s">
        <v>651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40"/>
      <c r="L42" s="740"/>
      <c r="M42" s="740"/>
      <c r="N42" s="740"/>
      <c r="O42" s="740"/>
      <c r="P42" s="740"/>
      <c r="Q42" s="740"/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  <row r="44" spans="1:33"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</row>
    <row r="45" spans="1:33">
      <c r="K45" s="752"/>
      <c r="L45" s="752"/>
      <c r="M45" s="752"/>
      <c r="N45" s="752"/>
      <c r="O45" s="752"/>
      <c r="P45" s="752"/>
      <c r="Q45" s="75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>
      <c r="B1" s="2716" t="s">
        <v>484</v>
      </c>
      <c r="C1" s="2142"/>
      <c r="D1" s="2142"/>
      <c r="E1" s="2142"/>
      <c r="F1" s="2142"/>
      <c r="J1" s="743" t="s">
        <v>176</v>
      </c>
      <c r="N1" s="2712" t="s">
        <v>149</v>
      </c>
      <c r="O1" s="2712"/>
      <c r="P1" s="2712"/>
      <c r="Q1" s="2712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740" customFormat="1" ht="10.5" customHeight="1">
      <c r="B2" s="2705" t="s">
        <v>1</v>
      </c>
      <c r="C2" s="2128"/>
      <c r="D2" s="2128"/>
      <c r="E2" s="2128"/>
      <c r="F2" s="2128"/>
      <c r="I2" s="740" t="s">
        <v>28</v>
      </c>
      <c r="N2" s="2705" t="s">
        <v>2</v>
      </c>
      <c r="O2" s="2713"/>
      <c r="P2" s="2713"/>
      <c r="Q2" s="2713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740" customFormat="1" ht="13.5" customHeight="1">
      <c r="N3" s="740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740" customFormat="1" ht="15" customHeight="1">
      <c r="B4" s="2715" t="s">
        <v>4</v>
      </c>
      <c r="C4" s="2142"/>
      <c r="D4" s="742"/>
      <c r="E4" s="981"/>
      <c r="F4" s="981"/>
      <c r="G4" s="981"/>
      <c r="H4" s="981"/>
      <c r="I4" s="906" t="s">
        <v>5</v>
      </c>
      <c r="J4" s="741"/>
      <c r="K4" s="741"/>
      <c r="L4" s="741"/>
      <c r="O4" s="743" t="s">
        <v>156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740" customFormat="1" ht="9.75" customHeight="1">
      <c r="B5" s="2714" t="s">
        <v>7</v>
      </c>
      <c r="C5" s="2140"/>
      <c r="D5" s="741"/>
      <c r="E5" s="741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740" customFormat="1" ht="12" customHeight="1">
      <c r="A6" s="270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740" customFormat="1" ht="15.75">
      <c r="A7" s="270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740" customFormat="1" ht="9" customHeight="1">
      <c r="A8" s="1297">
        <v>1633</v>
      </c>
      <c r="B8" s="1297">
        <v>1634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740" customFormat="1">
      <c r="A9" s="2702" t="s">
        <v>9</v>
      </c>
      <c r="B9" s="2708" t="s">
        <v>10</v>
      </c>
      <c r="C9" s="2709"/>
      <c r="D9" s="2709"/>
      <c r="E9" s="2709"/>
      <c r="F9" s="2709"/>
      <c r="G9" s="2709"/>
      <c r="H9" s="2709"/>
      <c r="I9" s="2710"/>
      <c r="J9" s="2708" t="s">
        <v>11</v>
      </c>
      <c r="K9" s="2709"/>
      <c r="L9" s="2709"/>
      <c r="M9" s="2709"/>
      <c r="N9" s="2709"/>
      <c r="O9" s="2709"/>
      <c r="P9" s="2709"/>
      <c r="Q9" s="2710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740" customFormat="1">
      <c r="A10" s="2703"/>
      <c r="B10" s="2700" t="s">
        <v>157</v>
      </c>
      <c r="C10" s="2701"/>
      <c r="D10" s="2701"/>
      <c r="E10" s="2711"/>
      <c r="F10" s="2700" t="s">
        <v>158</v>
      </c>
      <c r="G10" s="2135"/>
      <c r="H10" s="2135"/>
      <c r="I10" s="2136"/>
      <c r="J10" s="2700" t="s">
        <v>157</v>
      </c>
      <c r="K10" s="2701"/>
      <c r="L10" s="2701"/>
      <c r="M10" s="2711"/>
      <c r="N10" s="2700" t="s">
        <v>158</v>
      </c>
      <c r="O10" s="2701"/>
      <c r="P10" s="2701"/>
      <c r="Q10" s="2711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740" customFormat="1">
      <c r="A11" s="2703"/>
      <c r="B11" s="2700" t="s">
        <v>14</v>
      </c>
      <c r="C11" s="2701"/>
      <c r="E11" s="745">
        <v>8000</v>
      </c>
      <c r="F11" s="2700" t="s">
        <v>14</v>
      </c>
      <c r="G11" s="2701"/>
      <c r="H11" s="744"/>
      <c r="I11" s="745">
        <v>6000</v>
      </c>
      <c r="J11" s="2700" t="s">
        <v>14</v>
      </c>
      <c r="K11" s="2701"/>
      <c r="L11" s="744"/>
      <c r="M11" s="745">
        <f>E11</f>
        <v>8000</v>
      </c>
      <c r="N11" s="2700" t="s">
        <v>14</v>
      </c>
      <c r="O11" s="2701"/>
      <c r="P11" s="744"/>
      <c r="Q11" s="745">
        <f>I11</f>
        <v>6000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747" customFormat="1" ht="35.25" customHeight="1">
      <c r="A12" s="2704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>
      <c r="A14" s="750">
        <v>0</v>
      </c>
      <c r="B14" s="1150"/>
      <c r="C14" s="1708"/>
      <c r="D14" s="1708"/>
      <c r="E14" s="1708"/>
      <c r="F14" s="1685"/>
      <c r="G14" s="1708"/>
      <c r="H14" s="1708"/>
      <c r="I14" s="1708"/>
      <c r="J14" s="1685"/>
      <c r="K14" s="1708"/>
      <c r="L14" s="1708"/>
      <c r="M14" s="1708"/>
      <c r="N14" s="1685"/>
      <c r="O14" s="1708"/>
      <c r="P14" s="1708"/>
      <c r="Q14" s="1708"/>
    </row>
    <row r="15" spans="1:33" s="1445" customFormat="1" ht="15">
      <c r="A15" s="1444">
        <v>1</v>
      </c>
      <c r="B15" s="1150"/>
      <c r="C15" s="1708"/>
      <c r="D15" s="1708"/>
      <c r="E15" s="1708">
        <v>538</v>
      </c>
      <c r="F15" s="1685"/>
      <c r="G15" s="1708"/>
      <c r="H15" s="1708"/>
      <c r="I15" s="1603">
        <v>377</v>
      </c>
      <c r="J15" s="1685"/>
      <c r="K15" s="1708"/>
      <c r="L15" s="1708"/>
      <c r="M15" s="1603">
        <v>32</v>
      </c>
      <c r="N15" s="1685"/>
      <c r="O15" s="1708"/>
      <c r="P15" s="1708"/>
      <c r="Q15" s="1603">
        <v>18</v>
      </c>
    </row>
    <row r="16" spans="1:33" s="747" customFormat="1" ht="15">
      <c r="A16" s="750">
        <v>2</v>
      </c>
      <c r="B16" s="1150"/>
      <c r="C16" s="1708"/>
      <c r="D16" s="1708"/>
      <c r="E16" s="1708">
        <v>451</v>
      </c>
      <c r="F16" s="1685"/>
      <c r="G16" s="1708"/>
      <c r="H16" s="1708"/>
      <c r="I16" s="1603">
        <v>340</v>
      </c>
      <c r="J16" s="1685"/>
      <c r="K16" s="1708"/>
      <c r="L16" s="1708"/>
      <c r="M16" s="1603">
        <v>20</v>
      </c>
      <c r="N16" s="1685"/>
      <c r="O16" s="1708"/>
      <c r="P16" s="1708"/>
      <c r="Q16" s="1603">
        <v>16</v>
      </c>
    </row>
    <row r="17" spans="1:17" s="747" customFormat="1" ht="15">
      <c r="A17" s="750">
        <v>3</v>
      </c>
      <c r="B17" s="1150"/>
      <c r="C17" s="1708"/>
      <c r="D17" s="1708"/>
      <c r="E17" s="1708">
        <v>381</v>
      </c>
      <c r="F17" s="1685"/>
      <c r="G17" s="1708"/>
      <c r="H17" s="1708"/>
      <c r="I17" s="1603">
        <v>317</v>
      </c>
      <c r="J17" s="1685"/>
      <c r="K17" s="1708"/>
      <c r="L17" s="1708"/>
      <c r="M17" s="1603">
        <v>12</v>
      </c>
      <c r="N17" s="1685"/>
      <c r="O17" s="1708"/>
      <c r="P17" s="1708"/>
      <c r="Q17" s="1603">
        <v>15</v>
      </c>
    </row>
    <row r="18" spans="1:17" s="747" customFormat="1" ht="15">
      <c r="A18" s="750">
        <v>4</v>
      </c>
      <c r="B18" s="1150"/>
      <c r="C18" s="1708"/>
      <c r="D18" s="1708"/>
      <c r="E18" s="1708">
        <v>403</v>
      </c>
      <c r="F18" s="1685"/>
      <c r="G18" s="1708"/>
      <c r="H18" s="1708"/>
      <c r="I18" s="1603">
        <v>300</v>
      </c>
      <c r="J18" s="1685"/>
      <c r="K18" s="1708"/>
      <c r="L18" s="1708"/>
      <c r="M18" s="1603">
        <v>9</v>
      </c>
      <c r="N18" s="1685"/>
      <c r="O18" s="1708"/>
      <c r="P18" s="1708"/>
      <c r="Q18" s="1603">
        <v>8</v>
      </c>
    </row>
    <row r="19" spans="1:17" s="747" customFormat="1" ht="15">
      <c r="A19" s="750">
        <v>5</v>
      </c>
      <c r="B19" s="1150"/>
      <c r="C19" s="1708"/>
      <c r="D19" s="1708"/>
      <c r="E19" s="1708">
        <v>357</v>
      </c>
      <c r="F19" s="1685"/>
      <c r="G19" s="1708"/>
      <c r="H19" s="1708"/>
      <c r="I19" s="1603">
        <v>289</v>
      </c>
      <c r="J19" s="1685"/>
      <c r="K19" s="1708"/>
      <c r="L19" s="1708"/>
      <c r="M19" s="1603">
        <v>0</v>
      </c>
      <c r="N19" s="1685"/>
      <c r="O19" s="1708"/>
      <c r="P19" s="1708"/>
      <c r="Q19" s="1603">
        <v>5</v>
      </c>
    </row>
    <row r="20" spans="1:17" s="747" customFormat="1" ht="15">
      <c r="A20" s="750">
        <v>6</v>
      </c>
      <c r="B20" s="1150"/>
      <c r="C20" s="1708"/>
      <c r="D20" s="1708"/>
      <c r="E20" s="1708">
        <v>543</v>
      </c>
      <c r="F20" s="1685"/>
      <c r="G20" s="1708"/>
      <c r="H20" s="1708"/>
      <c r="I20" s="1603">
        <v>347</v>
      </c>
      <c r="J20" s="1685"/>
      <c r="K20" s="1708"/>
      <c r="L20" s="1708"/>
      <c r="M20" s="1603">
        <v>29</v>
      </c>
      <c r="N20" s="1685"/>
      <c r="O20" s="1708"/>
      <c r="P20" s="1708"/>
      <c r="Q20" s="1603">
        <v>14</v>
      </c>
    </row>
    <row r="21" spans="1:17" s="747" customFormat="1" ht="15">
      <c r="A21" s="750">
        <v>7</v>
      </c>
      <c r="B21" s="1150"/>
      <c r="C21" s="1708"/>
      <c r="D21" s="1708"/>
      <c r="E21" s="1708">
        <v>732</v>
      </c>
      <c r="F21" s="1685"/>
      <c r="G21" s="1708"/>
      <c r="H21" s="1708"/>
      <c r="I21" s="1603">
        <v>451</v>
      </c>
      <c r="J21" s="1685"/>
      <c r="K21" s="1708"/>
      <c r="L21" s="1708"/>
      <c r="M21" s="1603">
        <v>42</v>
      </c>
      <c r="N21" s="1685"/>
      <c r="O21" s="1708"/>
      <c r="P21" s="1708"/>
      <c r="Q21" s="1603">
        <v>20</v>
      </c>
    </row>
    <row r="22" spans="1:17" s="747" customFormat="1" ht="15">
      <c r="A22" s="750">
        <v>8</v>
      </c>
      <c r="B22" s="1150"/>
      <c r="C22" s="1708"/>
      <c r="D22" s="1708"/>
      <c r="E22" s="1708">
        <v>688</v>
      </c>
      <c r="F22" s="1685"/>
      <c r="G22" s="1708"/>
      <c r="H22" s="1708"/>
      <c r="I22" s="1603">
        <v>498</v>
      </c>
      <c r="J22" s="1685"/>
      <c r="K22" s="1708"/>
      <c r="L22" s="1708"/>
      <c r="M22" s="1603">
        <v>17</v>
      </c>
      <c r="N22" s="1685"/>
      <c r="O22" s="1708"/>
      <c r="P22" s="1708"/>
      <c r="Q22" s="1603">
        <v>40</v>
      </c>
    </row>
    <row r="23" spans="1:17" s="747" customFormat="1" ht="15">
      <c r="A23" s="750">
        <v>9</v>
      </c>
      <c r="B23" s="1150"/>
      <c r="C23" s="1708"/>
      <c r="D23" s="1708"/>
      <c r="E23" s="1708">
        <v>812</v>
      </c>
      <c r="F23" s="1685"/>
      <c r="G23" s="1708"/>
      <c r="H23" s="1708"/>
      <c r="I23" s="1603">
        <v>498</v>
      </c>
      <c r="J23" s="1685"/>
      <c r="K23" s="1708"/>
      <c r="L23" s="1708"/>
      <c r="M23" s="1603">
        <v>51</v>
      </c>
      <c r="N23" s="1685"/>
      <c r="O23" s="1708"/>
      <c r="P23" s="1708"/>
      <c r="Q23" s="1603">
        <v>36</v>
      </c>
    </row>
    <row r="24" spans="1:17" s="747" customFormat="1" ht="15">
      <c r="A24" s="750">
        <v>10</v>
      </c>
      <c r="B24" s="1150"/>
      <c r="C24" s="1708"/>
      <c r="D24" s="1708"/>
      <c r="E24" s="1708">
        <v>843</v>
      </c>
      <c r="F24" s="1685"/>
      <c r="G24" s="1708"/>
      <c r="H24" s="1708"/>
      <c r="I24" s="1603">
        <v>519</v>
      </c>
      <c r="J24" s="1685"/>
      <c r="K24" s="1708"/>
      <c r="L24" s="1708"/>
      <c r="M24" s="1603">
        <v>94</v>
      </c>
      <c r="N24" s="1685"/>
      <c r="O24" s="1708"/>
      <c r="P24" s="1708"/>
      <c r="Q24" s="1603">
        <v>47</v>
      </c>
    </row>
    <row r="25" spans="1:17" s="747" customFormat="1" ht="15">
      <c r="A25" s="750">
        <v>11</v>
      </c>
      <c r="B25" s="1150"/>
      <c r="C25" s="1708"/>
      <c r="D25" s="1708"/>
      <c r="E25" s="1708">
        <v>784</v>
      </c>
      <c r="F25" s="1685"/>
      <c r="G25" s="1708"/>
      <c r="H25" s="1708"/>
      <c r="I25" s="1603">
        <v>513</v>
      </c>
      <c r="J25" s="1685"/>
      <c r="K25" s="1708"/>
      <c r="L25" s="1708"/>
      <c r="M25" s="1603">
        <v>73</v>
      </c>
      <c r="N25" s="1685"/>
      <c r="O25" s="1708"/>
      <c r="P25" s="1708"/>
      <c r="Q25" s="1603">
        <v>49</v>
      </c>
    </row>
    <row r="26" spans="1:17" s="747" customFormat="1" ht="15">
      <c r="A26" s="750">
        <v>12</v>
      </c>
      <c r="B26" s="1150"/>
      <c r="C26" s="1708"/>
      <c r="D26" s="1708"/>
      <c r="E26" s="1708">
        <v>845</v>
      </c>
      <c r="F26" s="1685"/>
      <c r="G26" s="1708"/>
      <c r="H26" s="1708"/>
      <c r="I26" s="1603">
        <v>528</v>
      </c>
      <c r="J26" s="1685"/>
      <c r="K26" s="1708"/>
      <c r="L26" s="1708"/>
      <c r="M26" s="1603">
        <v>108</v>
      </c>
      <c r="N26" s="1685"/>
      <c r="O26" s="1708"/>
      <c r="P26" s="1708"/>
      <c r="Q26" s="1603">
        <v>55</v>
      </c>
    </row>
    <row r="27" spans="1:17" s="747" customFormat="1" ht="15">
      <c r="A27" s="750">
        <v>13</v>
      </c>
      <c r="B27" s="1150"/>
      <c r="C27" s="1708"/>
      <c r="D27" s="1708"/>
      <c r="E27" s="1708">
        <v>775</v>
      </c>
      <c r="F27" s="1685"/>
      <c r="G27" s="1708"/>
      <c r="H27" s="1708"/>
      <c r="I27" s="1603">
        <v>522</v>
      </c>
      <c r="J27" s="1685"/>
      <c r="K27" s="1708"/>
      <c r="L27" s="1708"/>
      <c r="M27" s="1603">
        <v>87</v>
      </c>
      <c r="N27" s="1685"/>
      <c r="O27" s="1708"/>
      <c r="P27" s="1708"/>
      <c r="Q27" s="1603">
        <v>58</v>
      </c>
    </row>
    <row r="28" spans="1:17" s="747" customFormat="1" ht="15">
      <c r="A28" s="750">
        <v>14</v>
      </c>
      <c r="B28" s="1150"/>
      <c r="C28" s="1708"/>
      <c r="D28" s="1708"/>
      <c r="E28" s="1708">
        <v>821</v>
      </c>
      <c r="F28" s="1685"/>
      <c r="G28" s="1708"/>
      <c r="H28" s="1708"/>
      <c r="I28" s="1603">
        <v>540</v>
      </c>
      <c r="J28" s="1685"/>
      <c r="K28" s="1708"/>
      <c r="L28" s="1708"/>
      <c r="M28" s="1603">
        <v>118</v>
      </c>
      <c r="N28" s="1685"/>
      <c r="O28" s="1708"/>
      <c r="P28" s="1708"/>
      <c r="Q28" s="1603">
        <v>79</v>
      </c>
    </row>
    <row r="29" spans="1:17" s="747" customFormat="1" ht="15">
      <c r="A29" s="750">
        <v>15</v>
      </c>
      <c r="B29" s="1150"/>
      <c r="C29" s="1708"/>
      <c r="D29" s="1708"/>
      <c r="E29" s="1708">
        <v>795</v>
      </c>
      <c r="F29" s="1685"/>
      <c r="G29" s="1708"/>
      <c r="H29" s="1708"/>
      <c r="I29" s="1603">
        <v>528</v>
      </c>
      <c r="J29" s="1685"/>
      <c r="K29" s="1708"/>
      <c r="L29" s="1708"/>
      <c r="M29" s="1603">
        <v>108</v>
      </c>
      <c r="N29" s="1685"/>
      <c r="O29" s="1708"/>
      <c r="P29" s="1708"/>
      <c r="Q29" s="1603">
        <v>65</v>
      </c>
    </row>
    <row r="30" spans="1:17" s="747" customFormat="1" ht="15">
      <c r="A30" s="750">
        <v>16</v>
      </c>
      <c r="B30" s="1150"/>
      <c r="C30" s="1708"/>
      <c r="D30" s="1708"/>
      <c r="E30" s="1708">
        <v>759</v>
      </c>
      <c r="F30" s="1685"/>
      <c r="G30" s="1708"/>
      <c r="H30" s="1708"/>
      <c r="I30" s="1603">
        <v>525</v>
      </c>
      <c r="J30" s="1685"/>
      <c r="K30" s="1708"/>
      <c r="L30" s="1708"/>
      <c r="M30" s="1603">
        <v>110</v>
      </c>
      <c r="N30" s="1685"/>
      <c r="O30" s="1708"/>
      <c r="P30" s="1708"/>
      <c r="Q30" s="1603">
        <v>73</v>
      </c>
    </row>
    <row r="31" spans="1:17" s="751" customFormat="1" ht="15">
      <c r="A31" s="750">
        <v>17</v>
      </c>
      <c r="B31" s="1150"/>
      <c r="C31" s="1708"/>
      <c r="D31" s="1708"/>
      <c r="E31" s="1708">
        <v>699</v>
      </c>
      <c r="F31" s="1685"/>
      <c r="G31" s="1708"/>
      <c r="H31" s="1708"/>
      <c r="I31" s="1603">
        <v>513</v>
      </c>
      <c r="J31" s="1685"/>
      <c r="K31" s="1708"/>
      <c r="L31" s="1708"/>
      <c r="M31" s="1603">
        <v>82</v>
      </c>
      <c r="N31" s="1685"/>
      <c r="O31" s="1708"/>
      <c r="P31" s="1708"/>
      <c r="Q31" s="1603">
        <v>56</v>
      </c>
    </row>
    <row r="32" spans="1:17" s="751" customFormat="1" ht="15">
      <c r="A32" s="750">
        <v>18</v>
      </c>
      <c r="B32" s="1150"/>
      <c r="C32" s="1708"/>
      <c r="D32" s="1708"/>
      <c r="E32" s="1708">
        <v>794</v>
      </c>
      <c r="F32" s="1685"/>
      <c r="G32" s="1708"/>
      <c r="H32" s="1708"/>
      <c r="I32" s="1603">
        <v>688</v>
      </c>
      <c r="J32" s="1685"/>
      <c r="K32" s="1708"/>
      <c r="L32" s="1708"/>
      <c r="M32" s="1603">
        <v>80</v>
      </c>
      <c r="N32" s="1685"/>
      <c r="O32" s="1708"/>
      <c r="P32" s="1708"/>
      <c r="Q32" s="1603">
        <v>133</v>
      </c>
    </row>
    <row r="33" spans="1:33" s="751" customFormat="1" ht="15">
      <c r="A33" s="750">
        <v>19</v>
      </c>
      <c r="B33" s="1150"/>
      <c r="C33" s="1708"/>
      <c r="D33" s="1708"/>
      <c r="E33" s="1708">
        <v>777</v>
      </c>
      <c r="F33" s="1685"/>
      <c r="G33" s="1708"/>
      <c r="H33" s="1708"/>
      <c r="I33" s="1603">
        <v>647</v>
      </c>
      <c r="J33" s="1685"/>
      <c r="K33" s="1708"/>
      <c r="L33" s="1708"/>
      <c r="M33" s="1603">
        <v>60</v>
      </c>
      <c r="N33" s="1685"/>
      <c r="O33" s="1708"/>
      <c r="P33" s="1708"/>
      <c r="Q33" s="1603">
        <v>69</v>
      </c>
    </row>
    <row r="34" spans="1:33" s="751" customFormat="1" ht="15">
      <c r="A34" s="750">
        <v>20</v>
      </c>
      <c r="B34" s="1150"/>
      <c r="C34" s="1708"/>
      <c r="D34" s="1708"/>
      <c r="E34" s="1708">
        <v>807</v>
      </c>
      <c r="F34" s="1685"/>
      <c r="G34" s="1708"/>
      <c r="H34" s="1708"/>
      <c r="I34" s="1603">
        <v>739</v>
      </c>
      <c r="J34" s="1685"/>
      <c r="K34" s="1708"/>
      <c r="L34" s="1708"/>
      <c r="M34" s="1603">
        <v>67</v>
      </c>
      <c r="N34" s="1685"/>
      <c r="O34" s="1708"/>
      <c r="P34" s="1708"/>
      <c r="Q34" s="1603">
        <v>110</v>
      </c>
    </row>
    <row r="35" spans="1:33" s="751" customFormat="1" ht="15">
      <c r="A35" s="750">
        <v>21</v>
      </c>
      <c r="B35" s="1150"/>
      <c r="C35" s="1708"/>
      <c r="D35" s="1708"/>
      <c r="E35" s="1708">
        <v>803</v>
      </c>
      <c r="F35" s="1685"/>
      <c r="G35" s="1708"/>
      <c r="H35" s="1708"/>
      <c r="I35" s="1603">
        <v>659</v>
      </c>
      <c r="J35" s="1685"/>
      <c r="K35" s="1708"/>
      <c r="L35" s="1708"/>
      <c r="M35" s="1603">
        <v>68</v>
      </c>
      <c r="N35" s="1685"/>
      <c r="O35" s="1708"/>
      <c r="P35" s="1708"/>
      <c r="Q35" s="1603">
        <v>55</v>
      </c>
    </row>
    <row r="36" spans="1:33" s="751" customFormat="1" ht="15">
      <c r="A36" s="750">
        <v>22</v>
      </c>
      <c r="B36" s="1150"/>
      <c r="C36" s="1708"/>
      <c r="D36" s="1708"/>
      <c r="E36" s="1708">
        <v>849</v>
      </c>
      <c r="F36" s="1685"/>
      <c r="G36" s="1708"/>
      <c r="H36" s="1708"/>
      <c r="I36" s="1603">
        <v>622</v>
      </c>
      <c r="J36" s="1685"/>
      <c r="K36" s="1708"/>
      <c r="L36" s="1708"/>
      <c r="M36" s="1603">
        <v>86</v>
      </c>
      <c r="N36" s="1685"/>
      <c r="O36" s="1708"/>
      <c r="P36" s="1708"/>
      <c r="Q36" s="1603">
        <v>51</v>
      </c>
    </row>
    <row r="37" spans="1:33" s="751" customFormat="1" ht="15">
      <c r="A37" s="750">
        <v>23</v>
      </c>
      <c r="B37" s="1150"/>
      <c r="C37" s="1708"/>
      <c r="D37" s="1708"/>
      <c r="E37" s="1603">
        <v>787</v>
      </c>
      <c r="F37" s="1685"/>
      <c r="G37" s="1708"/>
      <c r="H37" s="1708"/>
      <c r="I37" s="1603">
        <v>554</v>
      </c>
      <c r="J37" s="1685"/>
      <c r="K37" s="1708"/>
      <c r="L37" s="1708"/>
      <c r="M37" s="1603">
        <v>65</v>
      </c>
      <c r="N37" s="1685"/>
      <c r="O37" s="1708"/>
      <c r="P37" s="1708"/>
      <c r="Q37" s="1603">
        <v>26</v>
      </c>
    </row>
    <row r="38" spans="1:33" s="751" customFormat="1" ht="15">
      <c r="A38" s="750">
        <v>24</v>
      </c>
      <c r="B38" s="1150"/>
      <c r="C38" s="1708"/>
      <c r="D38" s="1708"/>
      <c r="E38" s="1603">
        <v>721</v>
      </c>
      <c r="F38" s="1685"/>
      <c r="G38" s="1708"/>
      <c r="H38" s="1708"/>
      <c r="I38" s="1603">
        <v>578</v>
      </c>
      <c r="J38" s="1685"/>
      <c r="K38" s="1708"/>
      <c r="L38" s="1708"/>
      <c r="M38" s="1603">
        <v>61</v>
      </c>
      <c r="N38" s="1685"/>
      <c r="O38" s="1708"/>
      <c r="P38" s="1708"/>
      <c r="Q38" s="1603">
        <v>44</v>
      </c>
    </row>
    <row r="39" spans="1:33" s="751" customFormat="1" ht="15">
      <c r="A39" s="750" t="s">
        <v>19</v>
      </c>
      <c r="B39" s="1190"/>
      <c r="C39" s="1709"/>
      <c r="D39" s="1709"/>
      <c r="E39" s="1710">
        <f>SUM(E15:E38)</f>
        <v>16764</v>
      </c>
      <c r="F39" s="1709"/>
      <c r="G39" s="1709"/>
      <c r="H39" s="1709"/>
      <c r="I39" s="1710">
        <f>SUM(I15:I38)</f>
        <v>12092</v>
      </c>
      <c r="J39" s="1709"/>
      <c r="K39" s="1709"/>
      <c r="L39" s="1709"/>
      <c r="M39" s="1710">
        <f>SUM(M15:M38)</f>
        <v>1479</v>
      </c>
      <c r="N39" s="1709"/>
      <c r="O39" s="1709"/>
      <c r="P39" s="1709"/>
      <c r="Q39" s="1710">
        <f>SUM(Q15:Q38)</f>
        <v>1142</v>
      </c>
    </row>
    <row r="40" spans="1:33" s="740" customFormat="1" ht="12.75" customHeight="1">
      <c r="A40" s="740" t="s">
        <v>20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 s="740" customFormat="1" ht="12.75" customHeight="1">
      <c r="A41" s="740" t="s">
        <v>21</v>
      </c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>
      <c r="A42" s="740" t="s">
        <v>651</v>
      </c>
      <c r="K42" s="740"/>
      <c r="L42" s="740"/>
      <c r="M42" s="740"/>
      <c r="N42" s="740"/>
      <c r="O42" s="740"/>
      <c r="P42" s="740"/>
      <c r="Q42" s="740"/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>
      <c r="A43" s="740" t="s">
        <v>23</v>
      </c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  <row r="44" spans="1:33">
      <c r="R44" s="982"/>
      <c r="S44" s="982"/>
      <c r="T44" s="982"/>
      <c r="U44" s="982"/>
      <c r="V44" s="982"/>
      <c r="W44" s="982"/>
      <c r="X44" s="982"/>
      <c r="Y44" s="982"/>
      <c r="Z44" s="982"/>
      <c r="AA44" s="982"/>
      <c r="AB44" s="982"/>
      <c r="AC44" s="982"/>
      <c r="AD44" s="982"/>
      <c r="AE44" s="982"/>
      <c r="AF44" s="982"/>
      <c r="AG44" s="98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>
      <c r="B1" s="2733" t="s">
        <v>484</v>
      </c>
      <c r="C1" s="2142"/>
      <c r="D1" s="2142"/>
      <c r="E1" s="2142"/>
      <c r="F1" s="2142"/>
      <c r="J1" s="801" t="s">
        <v>176</v>
      </c>
      <c r="N1" s="2729" t="s">
        <v>149</v>
      </c>
      <c r="O1" s="2729"/>
      <c r="P1" s="2729"/>
      <c r="Q1" s="2729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27" customFormat="1" ht="10.5" customHeight="1">
      <c r="B2" s="2722" t="s">
        <v>1</v>
      </c>
      <c r="C2" s="2128"/>
      <c r="D2" s="2128"/>
      <c r="E2" s="2128"/>
      <c r="F2" s="2128"/>
      <c r="I2" s="727" t="s">
        <v>28</v>
      </c>
      <c r="N2" s="2722" t="s">
        <v>2</v>
      </c>
      <c r="O2" s="2730"/>
      <c r="P2" s="2730"/>
      <c r="Q2" s="2730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27" customFormat="1" ht="13.5" customHeight="1">
      <c r="N3" s="727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27" customFormat="1" ht="15" customHeight="1">
      <c r="B4" s="2732" t="s">
        <v>4</v>
      </c>
      <c r="C4" s="2142"/>
      <c r="D4" s="729"/>
      <c r="E4" s="979"/>
      <c r="F4" s="979"/>
      <c r="G4" s="979"/>
      <c r="H4" s="979"/>
      <c r="I4" s="907" t="s">
        <v>5</v>
      </c>
      <c r="J4" s="728"/>
      <c r="K4" s="728"/>
      <c r="L4" s="728"/>
      <c r="O4" s="730" t="s">
        <v>153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27" customFormat="1" ht="9.75" customHeight="1">
      <c r="B5" s="2731" t="s">
        <v>7</v>
      </c>
      <c r="C5" s="2140"/>
      <c r="D5" s="728"/>
      <c r="E5" s="728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27" customFormat="1" ht="12" customHeight="1">
      <c r="A6" s="272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27" customFormat="1" ht="15.75">
      <c r="A7" s="272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27" customFormat="1" ht="9" customHeight="1">
      <c r="A8" s="1297">
        <v>1637</v>
      </c>
      <c r="B8" s="1297">
        <v>1638</v>
      </c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27" customFormat="1">
      <c r="A9" s="2719" t="s">
        <v>9</v>
      </c>
      <c r="B9" s="2725" t="s">
        <v>10</v>
      </c>
      <c r="C9" s="2726"/>
      <c r="D9" s="2726"/>
      <c r="E9" s="2726"/>
      <c r="F9" s="2726"/>
      <c r="G9" s="2726"/>
      <c r="H9" s="2726"/>
      <c r="I9" s="2727"/>
      <c r="J9" s="2725" t="s">
        <v>11</v>
      </c>
      <c r="K9" s="2726"/>
      <c r="L9" s="2726"/>
      <c r="M9" s="2726"/>
      <c r="N9" s="2726"/>
      <c r="O9" s="2726"/>
      <c r="P9" s="2726"/>
      <c r="Q9" s="2727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27" customFormat="1">
      <c r="A10" s="2720"/>
      <c r="B10" s="2717" t="s">
        <v>154</v>
      </c>
      <c r="C10" s="2718"/>
      <c r="D10" s="2718"/>
      <c r="E10" s="2728"/>
      <c r="F10" s="2717" t="s">
        <v>155</v>
      </c>
      <c r="G10" s="2135"/>
      <c r="H10" s="2135"/>
      <c r="I10" s="2136"/>
      <c r="J10" s="2717" t="s">
        <v>154</v>
      </c>
      <c r="K10" s="2718"/>
      <c r="L10" s="2718"/>
      <c r="M10" s="2728"/>
      <c r="N10" s="2717" t="s">
        <v>155</v>
      </c>
      <c r="O10" s="2718"/>
      <c r="P10" s="2718"/>
      <c r="Q10" s="2728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27" customFormat="1">
      <c r="A11" s="2720"/>
      <c r="B11" s="2717" t="s">
        <v>14</v>
      </c>
      <c r="C11" s="2718"/>
      <c r="E11" s="732">
        <v>8000</v>
      </c>
      <c r="F11" s="2717" t="s">
        <v>14</v>
      </c>
      <c r="G11" s="2718"/>
      <c r="H11" s="731"/>
      <c r="I11" s="732">
        <v>8000</v>
      </c>
      <c r="J11" s="2717" t="s">
        <v>14</v>
      </c>
      <c r="K11" s="2718"/>
      <c r="L11" s="731"/>
      <c r="M11" s="732">
        <f>E11</f>
        <v>8000</v>
      </c>
      <c r="N11" s="2717" t="s">
        <v>14</v>
      </c>
      <c r="O11" s="2718"/>
      <c r="P11" s="731"/>
      <c r="Q11" s="732">
        <f>I11</f>
        <v>8000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34" customFormat="1" ht="35.25" customHeight="1">
      <c r="A12" s="2721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>
      <c r="A14" s="737">
        <v>0</v>
      </c>
      <c r="B14" s="1150"/>
      <c r="C14" s="1711"/>
      <c r="D14" s="1711"/>
      <c r="E14" s="1711"/>
      <c r="F14" s="1685"/>
      <c r="G14" s="1711"/>
      <c r="H14" s="1711"/>
      <c r="I14" s="1711"/>
      <c r="J14" s="1685"/>
      <c r="K14" s="1711"/>
      <c r="L14" s="1711"/>
      <c r="M14" s="1711"/>
      <c r="N14" s="1685"/>
      <c r="O14" s="1711"/>
      <c r="P14" s="1711"/>
      <c r="Q14" s="1711"/>
    </row>
    <row r="15" spans="1:33" s="1443" customFormat="1" ht="15">
      <c r="A15" s="1442">
        <v>1</v>
      </c>
      <c r="B15" s="1150"/>
      <c r="C15" s="1711"/>
      <c r="D15" s="1711"/>
      <c r="E15" s="1711">
        <v>50</v>
      </c>
      <c r="F15" s="1685"/>
      <c r="G15" s="1711"/>
      <c r="H15" s="1711"/>
      <c r="I15" s="1603">
        <v>796</v>
      </c>
      <c r="J15" s="1685"/>
      <c r="K15" s="1711"/>
      <c r="L15" s="1711"/>
      <c r="M15" s="1603">
        <v>0</v>
      </c>
      <c r="N15" s="1685"/>
      <c r="O15" s="1711"/>
      <c r="P15" s="1711"/>
      <c r="Q15" s="1603">
        <v>308</v>
      </c>
    </row>
    <row r="16" spans="1:33" s="734" customFormat="1" ht="15">
      <c r="A16" s="737">
        <v>2</v>
      </c>
      <c r="B16" s="1150"/>
      <c r="C16" s="1711"/>
      <c r="D16" s="1711"/>
      <c r="E16" s="1711">
        <v>46</v>
      </c>
      <c r="F16" s="1685"/>
      <c r="G16" s="1711"/>
      <c r="H16" s="1711"/>
      <c r="I16" s="1603">
        <v>753</v>
      </c>
      <c r="J16" s="1685"/>
      <c r="K16" s="1711"/>
      <c r="L16" s="1711"/>
      <c r="M16" s="1603">
        <v>0</v>
      </c>
      <c r="N16" s="1685"/>
      <c r="O16" s="1711"/>
      <c r="P16" s="1711"/>
      <c r="Q16" s="1603">
        <v>311</v>
      </c>
    </row>
    <row r="17" spans="1:17" s="734" customFormat="1" ht="15">
      <c r="A17" s="737">
        <v>3</v>
      </c>
      <c r="B17" s="1150"/>
      <c r="C17" s="1711"/>
      <c r="D17" s="1711"/>
      <c r="E17" s="1711">
        <v>37</v>
      </c>
      <c r="F17" s="1685"/>
      <c r="G17" s="1711"/>
      <c r="H17" s="1711"/>
      <c r="I17" s="1603">
        <v>717</v>
      </c>
      <c r="J17" s="1685"/>
      <c r="K17" s="1711"/>
      <c r="L17" s="1711"/>
      <c r="M17" s="1603">
        <v>0</v>
      </c>
      <c r="N17" s="1685"/>
      <c r="O17" s="1711"/>
      <c r="P17" s="1711"/>
      <c r="Q17" s="1603">
        <v>301</v>
      </c>
    </row>
    <row r="18" spans="1:17" s="734" customFormat="1" ht="15">
      <c r="A18" s="737">
        <v>4</v>
      </c>
      <c r="B18" s="1150"/>
      <c r="C18" s="1711"/>
      <c r="D18" s="1711"/>
      <c r="E18" s="1711">
        <v>34</v>
      </c>
      <c r="F18" s="1685"/>
      <c r="G18" s="1711"/>
      <c r="H18" s="1711"/>
      <c r="I18" s="1603">
        <v>658</v>
      </c>
      <c r="J18" s="1685"/>
      <c r="K18" s="1711"/>
      <c r="L18" s="1711"/>
      <c r="M18" s="1603">
        <v>0</v>
      </c>
      <c r="N18" s="1685"/>
      <c r="O18" s="1711"/>
      <c r="P18" s="1711"/>
      <c r="Q18" s="1603">
        <v>275</v>
      </c>
    </row>
    <row r="19" spans="1:17" s="734" customFormat="1" ht="15">
      <c r="A19" s="737">
        <v>5</v>
      </c>
      <c r="B19" s="1150"/>
      <c r="C19" s="1711"/>
      <c r="D19" s="1711"/>
      <c r="E19" s="1711">
        <v>35</v>
      </c>
      <c r="F19" s="1685"/>
      <c r="G19" s="1711"/>
      <c r="H19" s="1711"/>
      <c r="I19" s="1603">
        <v>656</v>
      </c>
      <c r="J19" s="1685"/>
      <c r="K19" s="1711"/>
      <c r="L19" s="1711"/>
      <c r="M19" s="1603">
        <v>0</v>
      </c>
      <c r="N19" s="1685"/>
      <c r="O19" s="1711"/>
      <c r="P19" s="1711"/>
      <c r="Q19" s="1603">
        <v>280</v>
      </c>
    </row>
    <row r="20" spans="1:17" s="734" customFormat="1" ht="15">
      <c r="A20" s="737">
        <v>6</v>
      </c>
      <c r="B20" s="1150"/>
      <c r="C20" s="1711"/>
      <c r="D20" s="1711"/>
      <c r="E20" s="1711">
        <v>34</v>
      </c>
      <c r="F20" s="1685"/>
      <c r="G20" s="1711"/>
      <c r="H20" s="1711"/>
      <c r="I20" s="1603">
        <v>699</v>
      </c>
      <c r="J20" s="1685"/>
      <c r="K20" s="1711"/>
      <c r="L20" s="1711"/>
      <c r="M20" s="1603">
        <v>0</v>
      </c>
      <c r="N20" s="1685"/>
      <c r="O20" s="1711"/>
      <c r="P20" s="1711"/>
      <c r="Q20" s="1603">
        <v>305</v>
      </c>
    </row>
    <row r="21" spans="1:17" s="734" customFormat="1" ht="15">
      <c r="A21" s="737">
        <v>7</v>
      </c>
      <c r="B21" s="1150"/>
      <c r="C21" s="1711"/>
      <c r="D21" s="1711"/>
      <c r="E21" s="1711">
        <v>40</v>
      </c>
      <c r="F21" s="1685"/>
      <c r="G21" s="1711"/>
      <c r="H21" s="1711"/>
      <c r="I21" s="1603">
        <v>842</v>
      </c>
      <c r="J21" s="1685"/>
      <c r="K21" s="1711"/>
      <c r="L21" s="1711"/>
      <c r="M21" s="1603">
        <v>0</v>
      </c>
      <c r="N21" s="1685"/>
      <c r="O21" s="1711"/>
      <c r="P21" s="1711"/>
      <c r="Q21" s="1603">
        <v>321</v>
      </c>
    </row>
    <row r="22" spans="1:17" s="734" customFormat="1" ht="15">
      <c r="A22" s="737">
        <v>8</v>
      </c>
      <c r="B22" s="1150"/>
      <c r="C22" s="1711"/>
      <c r="D22" s="1711"/>
      <c r="E22" s="1711">
        <v>71</v>
      </c>
      <c r="F22" s="1685"/>
      <c r="G22" s="1711"/>
      <c r="H22" s="1711"/>
      <c r="I22" s="1603">
        <v>989</v>
      </c>
      <c r="J22" s="1685"/>
      <c r="K22" s="1711"/>
      <c r="L22" s="1711"/>
      <c r="M22" s="1603">
        <v>0</v>
      </c>
      <c r="N22" s="1685"/>
      <c r="O22" s="1711"/>
      <c r="P22" s="1711"/>
      <c r="Q22" s="1603">
        <v>391</v>
      </c>
    </row>
    <row r="23" spans="1:17" s="734" customFormat="1" ht="15">
      <c r="A23" s="737">
        <v>9</v>
      </c>
      <c r="B23" s="1150"/>
      <c r="C23" s="1711"/>
      <c r="D23" s="1711"/>
      <c r="E23" s="1711">
        <v>125</v>
      </c>
      <c r="F23" s="1685"/>
      <c r="G23" s="1711"/>
      <c r="H23" s="1711"/>
      <c r="I23" s="1603">
        <v>1345</v>
      </c>
      <c r="J23" s="1685"/>
      <c r="K23" s="1711"/>
      <c r="L23" s="1711"/>
      <c r="M23" s="1603">
        <v>13</v>
      </c>
      <c r="N23" s="1685"/>
      <c r="O23" s="1711"/>
      <c r="P23" s="1711"/>
      <c r="Q23" s="1603">
        <v>622</v>
      </c>
    </row>
    <row r="24" spans="1:17" s="734" customFormat="1" ht="15">
      <c r="A24" s="737">
        <v>10</v>
      </c>
      <c r="B24" s="1150"/>
      <c r="C24" s="1711"/>
      <c r="D24" s="1711"/>
      <c r="E24" s="1711">
        <v>158</v>
      </c>
      <c r="F24" s="1685"/>
      <c r="G24" s="1711"/>
      <c r="H24" s="1711"/>
      <c r="I24" s="1603">
        <v>1477</v>
      </c>
      <c r="J24" s="1685"/>
      <c r="K24" s="1711"/>
      <c r="L24" s="1711"/>
      <c r="M24" s="1603">
        <v>33</v>
      </c>
      <c r="N24" s="1685"/>
      <c r="O24" s="1711"/>
      <c r="P24" s="1711"/>
      <c r="Q24" s="1603">
        <v>762</v>
      </c>
    </row>
    <row r="25" spans="1:17" s="734" customFormat="1" ht="15">
      <c r="A25" s="737">
        <v>11</v>
      </c>
      <c r="B25" s="1150"/>
      <c r="C25" s="1711"/>
      <c r="D25" s="1711"/>
      <c r="E25" s="1711">
        <v>147</v>
      </c>
      <c r="F25" s="1685"/>
      <c r="G25" s="1711"/>
      <c r="H25" s="1711"/>
      <c r="I25" s="1603">
        <v>1388</v>
      </c>
      <c r="J25" s="1685"/>
      <c r="K25" s="1711"/>
      <c r="L25" s="1711"/>
      <c r="M25" s="1603">
        <v>24</v>
      </c>
      <c r="N25" s="1685"/>
      <c r="O25" s="1711"/>
      <c r="P25" s="1711"/>
      <c r="Q25" s="1603">
        <v>695</v>
      </c>
    </row>
    <row r="26" spans="1:17" s="734" customFormat="1" ht="15">
      <c r="A26" s="737">
        <v>12</v>
      </c>
      <c r="B26" s="1150"/>
      <c r="C26" s="1711"/>
      <c r="D26" s="1711"/>
      <c r="E26" s="1711">
        <v>183</v>
      </c>
      <c r="F26" s="1685"/>
      <c r="G26" s="1711"/>
      <c r="H26" s="1711"/>
      <c r="I26" s="1603">
        <v>1545</v>
      </c>
      <c r="J26" s="1685"/>
      <c r="K26" s="1711"/>
      <c r="L26" s="1711"/>
      <c r="M26" s="1603">
        <v>63</v>
      </c>
      <c r="N26" s="1685"/>
      <c r="O26" s="1711"/>
      <c r="P26" s="1711"/>
      <c r="Q26" s="1603">
        <v>850</v>
      </c>
    </row>
    <row r="27" spans="1:17" s="734" customFormat="1" ht="15">
      <c r="A27" s="737">
        <v>13</v>
      </c>
      <c r="B27" s="1150"/>
      <c r="C27" s="1711"/>
      <c r="D27" s="1711"/>
      <c r="E27" s="1711">
        <v>158</v>
      </c>
      <c r="F27" s="1685"/>
      <c r="G27" s="1711"/>
      <c r="H27" s="1711"/>
      <c r="I27" s="1603">
        <v>1303</v>
      </c>
      <c r="J27" s="1685"/>
      <c r="K27" s="1711"/>
      <c r="L27" s="1711"/>
      <c r="M27" s="1603">
        <v>26</v>
      </c>
      <c r="N27" s="1685"/>
      <c r="O27" s="1711"/>
      <c r="P27" s="1711"/>
      <c r="Q27" s="1603">
        <v>616</v>
      </c>
    </row>
    <row r="28" spans="1:17" s="734" customFormat="1" ht="15">
      <c r="A28" s="737">
        <v>14</v>
      </c>
      <c r="B28" s="1150"/>
      <c r="C28" s="1711"/>
      <c r="D28" s="1711"/>
      <c r="E28" s="1711">
        <v>154</v>
      </c>
      <c r="F28" s="1685"/>
      <c r="G28" s="1711"/>
      <c r="H28" s="1711"/>
      <c r="I28" s="1603">
        <v>1495</v>
      </c>
      <c r="J28" s="1685"/>
      <c r="K28" s="1711"/>
      <c r="L28" s="1711"/>
      <c r="M28" s="1603">
        <v>47</v>
      </c>
      <c r="N28" s="1685"/>
      <c r="O28" s="1711"/>
      <c r="P28" s="1711"/>
      <c r="Q28" s="1603">
        <v>772</v>
      </c>
    </row>
    <row r="29" spans="1:17" s="734" customFormat="1" ht="15">
      <c r="A29" s="737">
        <v>15</v>
      </c>
      <c r="B29" s="1150"/>
      <c r="C29" s="1711"/>
      <c r="D29" s="1711"/>
      <c r="E29" s="1711">
        <v>170</v>
      </c>
      <c r="F29" s="1685"/>
      <c r="G29" s="1711"/>
      <c r="H29" s="1711"/>
      <c r="I29" s="1603">
        <v>1505</v>
      </c>
      <c r="J29" s="1685"/>
      <c r="K29" s="1711"/>
      <c r="L29" s="1711"/>
      <c r="M29" s="1603">
        <v>51</v>
      </c>
      <c r="N29" s="1685"/>
      <c r="O29" s="1711"/>
      <c r="P29" s="1711"/>
      <c r="Q29" s="1603">
        <v>840</v>
      </c>
    </row>
    <row r="30" spans="1:17" s="734" customFormat="1" ht="15">
      <c r="A30" s="737">
        <v>16</v>
      </c>
      <c r="B30" s="1150"/>
      <c r="C30" s="1711"/>
      <c r="D30" s="1711"/>
      <c r="E30" s="1711">
        <v>143</v>
      </c>
      <c r="F30" s="1685"/>
      <c r="G30" s="1711"/>
      <c r="H30" s="1711"/>
      <c r="I30" s="1603">
        <v>1392</v>
      </c>
      <c r="J30" s="1685"/>
      <c r="K30" s="1711"/>
      <c r="L30" s="1711"/>
      <c r="M30" s="1603">
        <v>16</v>
      </c>
      <c r="N30" s="1685"/>
      <c r="O30" s="1711"/>
      <c r="P30" s="1711"/>
      <c r="Q30" s="1603">
        <v>742</v>
      </c>
    </row>
    <row r="31" spans="1:17" s="738" customFormat="1" ht="15">
      <c r="A31" s="737">
        <v>17</v>
      </c>
      <c r="B31" s="1150"/>
      <c r="C31" s="1711"/>
      <c r="D31" s="1711"/>
      <c r="E31" s="1711">
        <v>131</v>
      </c>
      <c r="F31" s="1685"/>
      <c r="G31" s="1711"/>
      <c r="H31" s="1711"/>
      <c r="I31" s="1603">
        <v>1472</v>
      </c>
      <c r="J31" s="1685"/>
      <c r="K31" s="1711"/>
      <c r="L31" s="1711"/>
      <c r="M31" s="1603">
        <v>5</v>
      </c>
      <c r="N31" s="1685"/>
      <c r="O31" s="1711"/>
      <c r="P31" s="1711"/>
      <c r="Q31" s="1603">
        <v>787</v>
      </c>
    </row>
    <row r="32" spans="1:17" s="738" customFormat="1" ht="15">
      <c r="A32" s="737">
        <v>18</v>
      </c>
      <c r="B32" s="1150"/>
      <c r="C32" s="1711"/>
      <c r="D32" s="1711"/>
      <c r="E32" s="1711">
        <v>92</v>
      </c>
      <c r="F32" s="1685"/>
      <c r="G32" s="1711"/>
      <c r="H32" s="1711"/>
      <c r="I32" s="1603">
        <v>1408</v>
      </c>
      <c r="J32" s="1685"/>
      <c r="K32" s="1711"/>
      <c r="L32" s="1711"/>
      <c r="M32" s="1603">
        <v>0</v>
      </c>
      <c r="N32" s="1685"/>
      <c r="O32" s="1711"/>
      <c r="P32" s="1711"/>
      <c r="Q32" s="1603">
        <v>677</v>
      </c>
    </row>
    <row r="33" spans="1:33" s="738" customFormat="1" ht="15">
      <c r="A33" s="737">
        <v>19</v>
      </c>
      <c r="B33" s="1150"/>
      <c r="C33" s="1711"/>
      <c r="D33" s="1711"/>
      <c r="E33" s="1711">
        <v>76</v>
      </c>
      <c r="F33" s="1685"/>
      <c r="G33" s="1711"/>
      <c r="H33" s="1711"/>
      <c r="I33" s="1603">
        <v>1291</v>
      </c>
      <c r="J33" s="1685"/>
      <c r="K33" s="1711"/>
      <c r="L33" s="1711"/>
      <c r="M33" s="1603">
        <v>0</v>
      </c>
      <c r="N33" s="1685"/>
      <c r="O33" s="1711"/>
      <c r="P33" s="1711"/>
      <c r="Q33" s="1603">
        <v>537</v>
      </c>
    </row>
    <row r="34" spans="1:33" s="738" customFormat="1" ht="15">
      <c r="A34" s="737">
        <v>20</v>
      </c>
      <c r="B34" s="1150"/>
      <c r="C34" s="1711"/>
      <c r="D34" s="1711"/>
      <c r="E34" s="1711">
        <v>74</v>
      </c>
      <c r="F34" s="1685"/>
      <c r="G34" s="1711"/>
      <c r="H34" s="1711"/>
      <c r="I34" s="1603">
        <v>1190</v>
      </c>
      <c r="J34" s="1685"/>
      <c r="K34" s="1711"/>
      <c r="L34" s="1711"/>
      <c r="M34" s="1603">
        <v>0</v>
      </c>
      <c r="N34" s="1685"/>
      <c r="O34" s="1711"/>
      <c r="P34" s="1711"/>
      <c r="Q34" s="1603">
        <v>438</v>
      </c>
    </row>
    <row r="35" spans="1:33" s="738" customFormat="1" ht="15">
      <c r="A35" s="737">
        <v>21</v>
      </c>
      <c r="B35" s="1150"/>
      <c r="C35" s="1711"/>
      <c r="D35" s="1711"/>
      <c r="E35" s="1711">
        <v>66</v>
      </c>
      <c r="F35" s="1685"/>
      <c r="G35" s="1711"/>
      <c r="H35" s="1711"/>
      <c r="I35" s="1603">
        <v>1171</v>
      </c>
      <c r="J35" s="1685"/>
      <c r="K35" s="1711"/>
      <c r="L35" s="1711"/>
      <c r="M35" s="1603">
        <v>0</v>
      </c>
      <c r="N35" s="1685"/>
      <c r="O35" s="1711"/>
      <c r="P35" s="1711"/>
      <c r="Q35" s="1603">
        <v>341</v>
      </c>
    </row>
    <row r="36" spans="1:33" s="738" customFormat="1" ht="15">
      <c r="A36" s="737">
        <v>22</v>
      </c>
      <c r="B36" s="1150"/>
      <c r="C36" s="1711"/>
      <c r="D36" s="1711"/>
      <c r="E36" s="1711">
        <v>61</v>
      </c>
      <c r="F36" s="1685"/>
      <c r="G36" s="1711"/>
      <c r="H36" s="1711"/>
      <c r="I36" s="1603">
        <v>1182</v>
      </c>
      <c r="J36" s="1685"/>
      <c r="K36" s="1711"/>
      <c r="L36" s="1711"/>
      <c r="M36" s="1603">
        <v>0</v>
      </c>
      <c r="N36" s="1685"/>
      <c r="O36" s="1711"/>
      <c r="P36" s="1711"/>
      <c r="Q36" s="1603">
        <v>344</v>
      </c>
    </row>
    <row r="37" spans="1:33" s="738" customFormat="1" ht="15">
      <c r="A37" s="737">
        <v>23</v>
      </c>
      <c r="B37" s="1150"/>
      <c r="C37" s="1711"/>
      <c r="D37" s="1711"/>
      <c r="E37" s="1603">
        <v>58</v>
      </c>
      <c r="F37" s="1685"/>
      <c r="G37" s="1711"/>
      <c r="H37" s="1711"/>
      <c r="I37" s="1603">
        <v>1100</v>
      </c>
      <c r="J37" s="1685"/>
      <c r="K37" s="1711"/>
      <c r="L37" s="1711"/>
      <c r="M37" s="1603">
        <v>0</v>
      </c>
      <c r="N37" s="1685"/>
      <c r="O37" s="1711"/>
      <c r="P37" s="1711"/>
      <c r="Q37" s="1603">
        <v>300</v>
      </c>
    </row>
    <row r="38" spans="1:33" s="738" customFormat="1" ht="15">
      <c r="A38" s="737">
        <v>24</v>
      </c>
      <c r="B38" s="1150"/>
      <c r="C38" s="1711"/>
      <c r="D38" s="1711"/>
      <c r="E38" s="1603">
        <v>51</v>
      </c>
      <c r="F38" s="1685"/>
      <c r="G38" s="1711"/>
      <c r="H38" s="1711"/>
      <c r="I38" s="1603">
        <v>950</v>
      </c>
      <c r="J38" s="1685"/>
      <c r="K38" s="1711"/>
      <c r="L38" s="1711"/>
      <c r="M38" s="1603">
        <v>0</v>
      </c>
      <c r="N38" s="1685"/>
      <c r="O38" s="1711"/>
      <c r="P38" s="1711"/>
      <c r="Q38" s="1603">
        <v>253</v>
      </c>
    </row>
    <row r="39" spans="1:33" s="738" customFormat="1" ht="15">
      <c r="A39" s="737" t="s">
        <v>19</v>
      </c>
      <c r="B39" s="1189"/>
      <c r="C39" s="1712"/>
      <c r="D39" s="1712"/>
      <c r="E39" s="1713">
        <f>SUM(E15:E38)</f>
        <v>2194</v>
      </c>
      <c r="F39" s="1714"/>
      <c r="G39" s="1712"/>
      <c r="H39" s="1712"/>
      <c r="I39" s="1713">
        <f>SUM(I15:I38)</f>
        <v>27324</v>
      </c>
      <c r="J39" s="1712"/>
      <c r="K39" s="1712"/>
      <c r="L39" s="1712"/>
      <c r="M39" s="1713">
        <f>SUM(M15:M38)</f>
        <v>278</v>
      </c>
      <c r="N39" s="1712"/>
      <c r="O39" s="1712"/>
      <c r="P39" s="1712"/>
      <c r="Q39" s="1713">
        <f>SUM(Q15:Q38)</f>
        <v>12068</v>
      </c>
    </row>
    <row r="40" spans="1:33" s="727" customFormat="1" ht="12.75" customHeight="1">
      <c r="A40" s="727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27" customFormat="1" ht="12.75" customHeight="1">
      <c r="A41" s="727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>
      <c r="A42" s="727" t="s">
        <v>651</v>
      </c>
      <c r="K42" s="727"/>
      <c r="L42" s="727"/>
      <c r="M42" s="727"/>
      <c r="N42" s="727"/>
      <c r="O42" s="727"/>
      <c r="P42" s="727"/>
      <c r="Q42" s="727"/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>
      <c r="A43" s="727" t="s">
        <v>23</v>
      </c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749" t="s">
        <v>484</v>
      </c>
      <c r="C1" s="2142"/>
      <c r="D1" s="2142"/>
      <c r="E1" s="2142"/>
      <c r="F1" s="2142"/>
      <c r="J1" s="730" t="s">
        <v>176</v>
      </c>
      <c r="N1" s="2745" t="s">
        <v>149</v>
      </c>
      <c r="O1" s="2745"/>
      <c r="P1" s="2745"/>
      <c r="Q1" s="2745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>
      <c r="B2" s="2739" t="s">
        <v>1</v>
      </c>
      <c r="C2" s="2128"/>
      <c r="D2" s="2128"/>
      <c r="E2" s="2128"/>
      <c r="F2" s="2128"/>
      <c r="I2" s="714" t="s">
        <v>28</v>
      </c>
      <c r="N2" s="2739" t="s">
        <v>2</v>
      </c>
      <c r="O2" s="2746"/>
      <c r="P2" s="2746"/>
      <c r="Q2" s="2746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>
      <c r="N3" s="714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>
      <c r="B4" s="2748" t="s">
        <v>4</v>
      </c>
      <c r="C4" s="2142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7" t="s">
        <v>150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>
      <c r="B5" s="2747" t="s">
        <v>7</v>
      </c>
      <c r="C5" s="2140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>
      <c r="A6" s="274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>
      <c r="A7" s="274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>
      <c r="A8" s="1297">
        <v>1635</v>
      </c>
      <c r="B8" s="1297">
        <v>1636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>
      <c r="A9" s="2736" t="s">
        <v>9</v>
      </c>
      <c r="B9" s="2741" t="s">
        <v>10</v>
      </c>
      <c r="C9" s="2742"/>
      <c r="D9" s="2742"/>
      <c r="E9" s="2742"/>
      <c r="F9" s="2742"/>
      <c r="G9" s="2742"/>
      <c r="H9" s="2742"/>
      <c r="I9" s="2743"/>
      <c r="J9" s="2741" t="s">
        <v>11</v>
      </c>
      <c r="K9" s="2742"/>
      <c r="L9" s="2742"/>
      <c r="M9" s="2742"/>
      <c r="N9" s="2742"/>
      <c r="O9" s="2742"/>
      <c r="P9" s="2742"/>
      <c r="Q9" s="2743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>
      <c r="A10" s="2737"/>
      <c r="B10" s="2734" t="s">
        <v>151</v>
      </c>
      <c r="C10" s="2735"/>
      <c r="D10" s="2735"/>
      <c r="E10" s="2744"/>
      <c r="F10" s="2734" t="s">
        <v>152</v>
      </c>
      <c r="G10" s="2135"/>
      <c r="H10" s="2135"/>
      <c r="I10" s="2136"/>
      <c r="J10" s="2734" t="s">
        <v>151</v>
      </c>
      <c r="K10" s="2735"/>
      <c r="L10" s="2735"/>
      <c r="M10" s="2744"/>
      <c r="N10" s="2734" t="s">
        <v>152</v>
      </c>
      <c r="O10" s="2735"/>
      <c r="P10" s="2735"/>
      <c r="Q10" s="2744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>
      <c r="A11" s="2737"/>
      <c r="B11" s="2734" t="s">
        <v>14</v>
      </c>
      <c r="C11" s="2735"/>
      <c r="E11" s="719">
        <v>12000</v>
      </c>
      <c r="F11" s="2734" t="s">
        <v>14</v>
      </c>
      <c r="G11" s="2735"/>
      <c r="H11" s="718"/>
      <c r="I11" s="719">
        <v>12000</v>
      </c>
      <c r="J11" s="2734" t="s">
        <v>14</v>
      </c>
      <c r="K11" s="2735"/>
      <c r="L11" s="718"/>
      <c r="M11" s="719">
        <f>E11</f>
        <v>12000</v>
      </c>
      <c r="N11" s="2734" t="s">
        <v>14</v>
      </c>
      <c r="O11" s="2735"/>
      <c r="P11" s="718"/>
      <c r="Q11" s="719">
        <f>I11</f>
        <v>12000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>
      <c r="A12" s="2738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50"/>
      <c r="C14" s="1715"/>
      <c r="D14" s="1715"/>
      <c r="E14" s="1715"/>
      <c r="F14" s="1685"/>
      <c r="G14" s="1715"/>
      <c r="H14" s="1715"/>
      <c r="I14" s="1715"/>
      <c r="J14" s="1685"/>
      <c r="K14" s="1715"/>
      <c r="L14" s="1715"/>
      <c r="M14" s="1715"/>
      <c r="N14" s="1685"/>
      <c r="O14" s="1715"/>
      <c r="P14" s="1715"/>
      <c r="Q14" s="1715"/>
    </row>
    <row r="15" spans="1:33" s="1441" customFormat="1" ht="15">
      <c r="A15" s="1438">
        <v>1</v>
      </c>
      <c r="B15" s="1150"/>
      <c r="C15" s="1715"/>
      <c r="D15" s="1715"/>
      <c r="E15" s="1715">
        <v>1632</v>
      </c>
      <c r="F15" s="1685"/>
      <c r="G15" s="1715"/>
      <c r="H15" s="1715"/>
      <c r="I15" s="1603">
        <v>2237</v>
      </c>
      <c r="J15" s="1685"/>
      <c r="K15" s="1715"/>
      <c r="L15" s="1715"/>
      <c r="M15" s="1603">
        <v>418</v>
      </c>
      <c r="N15" s="1685"/>
      <c r="O15" s="1715"/>
      <c r="P15" s="1715"/>
      <c r="Q15" s="1603">
        <v>576</v>
      </c>
    </row>
    <row r="16" spans="1:33" s="721" customFormat="1" ht="15">
      <c r="A16" s="724">
        <v>2</v>
      </c>
      <c r="B16" s="1150"/>
      <c r="C16" s="1715"/>
      <c r="D16" s="1715"/>
      <c r="E16" s="1715">
        <v>1484</v>
      </c>
      <c r="F16" s="1685"/>
      <c r="G16" s="1715"/>
      <c r="H16" s="1715"/>
      <c r="I16" s="1603">
        <v>2045</v>
      </c>
      <c r="J16" s="1685"/>
      <c r="K16" s="1715"/>
      <c r="L16" s="1715"/>
      <c r="M16" s="1603">
        <v>389</v>
      </c>
      <c r="N16" s="1685"/>
      <c r="O16" s="1715"/>
      <c r="P16" s="1715"/>
      <c r="Q16" s="1603">
        <v>541</v>
      </c>
    </row>
    <row r="17" spans="1:17" s="721" customFormat="1" ht="15">
      <c r="A17" s="724">
        <v>3</v>
      </c>
      <c r="B17" s="1150"/>
      <c r="C17" s="1715"/>
      <c r="D17" s="1715"/>
      <c r="E17" s="1715">
        <v>1380</v>
      </c>
      <c r="F17" s="1685"/>
      <c r="G17" s="1715"/>
      <c r="H17" s="1715"/>
      <c r="I17" s="1603">
        <v>1862</v>
      </c>
      <c r="J17" s="1685"/>
      <c r="K17" s="1715"/>
      <c r="L17" s="1715"/>
      <c r="M17" s="1603">
        <v>378</v>
      </c>
      <c r="N17" s="1685"/>
      <c r="O17" s="1715"/>
      <c r="P17" s="1715"/>
      <c r="Q17" s="1603">
        <v>515</v>
      </c>
    </row>
    <row r="18" spans="1:17" s="721" customFormat="1" ht="15">
      <c r="A18" s="724">
        <v>4</v>
      </c>
      <c r="B18" s="1150"/>
      <c r="C18" s="1715"/>
      <c r="D18" s="1715"/>
      <c r="E18" s="1715">
        <v>1314</v>
      </c>
      <c r="F18" s="1685"/>
      <c r="G18" s="1715"/>
      <c r="H18" s="1715"/>
      <c r="I18" s="1603">
        <v>1750</v>
      </c>
      <c r="J18" s="1685"/>
      <c r="K18" s="1715"/>
      <c r="L18" s="1715"/>
      <c r="M18" s="1603">
        <v>354</v>
      </c>
      <c r="N18" s="1685"/>
      <c r="O18" s="1715"/>
      <c r="P18" s="1715"/>
      <c r="Q18" s="1603">
        <v>472</v>
      </c>
    </row>
    <row r="19" spans="1:17" s="721" customFormat="1" ht="15">
      <c r="A19" s="724">
        <v>5</v>
      </c>
      <c r="B19" s="1150"/>
      <c r="C19" s="1715"/>
      <c r="D19" s="1715"/>
      <c r="E19" s="1715">
        <v>1294</v>
      </c>
      <c r="F19" s="1685"/>
      <c r="G19" s="1715"/>
      <c r="H19" s="1715"/>
      <c r="I19" s="1603">
        <v>1792</v>
      </c>
      <c r="J19" s="1685"/>
      <c r="K19" s="1715"/>
      <c r="L19" s="1715"/>
      <c r="M19" s="1603">
        <v>340</v>
      </c>
      <c r="N19" s="1685"/>
      <c r="O19" s="1715"/>
      <c r="P19" s="1715"/>
      <c r="Q19" s="1603">
        <v>473</v>
      </c>
    </row>
    <row r="20" spans="1:17" s="721" customFormat="1" ht="15">
      <c r="A20" s="724">
        <v>6</v>
      </c>
      <c r="B20" s="1150"/>
      <c r="C20" s="1715"/>
      <c r="D20" s="1715"/>
      <c r="E20" s="1715">
        <v>1493</v>
      </c>
      <c r="F20" s="1685"/>
      <c r="G20" s="1715"/>
      <c r="H20" s="1715"/>
      <c r="I20" s="1603">
        <v>2073</v>
      </c>
      <c r="J20" s="1685"/>
      <c r="K20" s="1715"/>
      <c r="L20" s="1715"/>
      <c r="M20" s="1603">
        <v>379</v>
      </c>
      <c r="N20" s="1685"/>
      <c r="O20" s="1715"/>
      <c r="P20" s="1715"/>
      <c r="Q20" s="1603">
        <v>526</v>
      </c>
    </row>
    <row r="21" spans="1:17" s="721" customFormat="1" ht="15">
      <c r="A21" s="724">
        <v>7</v>
      </c>
      <c r="B21" s="1150"/>
      <c r="C21" s="1715"/>
      <c r="D21" s="1715"/>
      <c r="E21" s="1715">
        <v>1865</v>
      </c>
      <c r="F21" s="1685"/>
      <c r="G21" s="1715"/>
      <c r="H21" s="1715"/>
      <c r="I21" s="1603">
        <v>2483</v>
      </c>
      <c r="J21" s="1685"/>
      <c r="K21" s="1715"/>
      <c r="L21" s="1715"/>
      <c r="M21" s="1603">
        <v>421</v>
      </c>
      <c r="N21" s="1685"/>
      <c r="O21" s="1715"/>
      <c r="P21" s="1715"/>
      <c r="Q21" s="1603">
        <v>567</v>
      </c>
    </row>
    <row r="22" spans="1:17" s="721" customFormat="1" ht="15">
      <c r="A22" s="724">
        <v>8</v>
      </c>
      <c r="B22" s="1150"/>
      <c r="C22" s="1715"/>
      <c r="D22" s="1715"/>
      <c r="E22" s="1715">
        <v>2065</v>
      </c>
      <c r="F22" s="1685"/>
      <c r="G22" s="1715"/>
      <c r="H22" s="1715"/>
      <c r="I22" s="1603">
        <v>2868</v>
      </c>
      <c r="J22" s="1685"/>
      <c r="K22" s="1715"/>
      <c r="L22" s="1715"/>
      <c r="M22" s="1603">
        <v>459</v>
      </c>
      <c r="N22" s="1685"/>
      <c r="O22" s="1715"/>
      <c r="P22" s="1715"/>
      <c r="Q22" s="1603">
        <v>662</v>
      </c>
    </row>
    <row r="23" spans="1:17" s="721" customFormat="1" ht="15">
      <c r="A23" s="724">
        <v>9</v>
      </c>
      <c r="B23" s="1150"/>
      <c r="C23" s="1715"/>
      <c r="D23" s="1715"/>
      <c r="E23" s="1715">
        <v>2340</v>
      </c>
      <c r="F23" s="1685"/>
      <c r="G23" s="1715"/>
      <c r="H23" s="1715"/>
      <c r="I23" s="1603">
        <v>3264</v>
      </c>
      <c r="J23" s="1685"/>
      <c r="K23" s="1715"/>
      <c r="L23" s="1715"/>
      <c r="M23" s="1603">
        <v>514</v>
      </c>
      <c r="N23" s="1685"/>
      <c r="O23" s="1715"/>
      <c r="P23" s="1715"/>
      <c r="Q23" s="1603">
        <v>909</v>
      </c>
    </row>
    <row r="24" spans="1:17" s="721" customFormat="1" ht="15">
      <c r="A24" s="724">
        <v>10</v>
      </c>
      <c r="B24" s="1150"/>
      <c r="C24" s="1715"/>
      <c r="D24" s="1715"/>
      <c r="E24" s="1715">
        <v>2514</v>
      </c>
      <c r="F24" s="1685"/>
      <c r="G24" s="1715"/>
      <c r="H24" s="1715"/>
      <c r="I24" s="1603">
        <v>3453</v>
      </c>
      <c r="J24" s="1685"/>
      <c r="K24" s="1715"/>
      <c r="L24" s="1715"/>
      <c r="M24" s="1603">
        <v>606</v>
      </c>
      <c r="N24" s="1685"/>
      <c r="O24" s="1715"/>
      <c r="P24" s="1715"/>
      <c r="Q24" s="1603">
        <v>949</v>
      </c>
    </row>
    <row r="25" spans="1:17" s="721" customFormat="1" ht="15">
      <c r="A25" s="724">
        <v>11</v>
      </c>
      <c r="B25" s="1150"/>
      <c r="C25" s="1715"/>
      <c r="D25" s="1715"/>
      <c r="E25" s="1715">
        <v>2594</v>
      </c>
      <c r="F25" s="1685"/>
      <c r="G25" s="1715"/>
      <c r="H25" s="1715"/>
      <c r="I25" s="1603">
        <v>3628</v>
      </c>
      <c r="J25" s="1685"/>
      <c r="K25" s="1715"/>
      <c r="L25" s="1715"/>
      <c r="M25" s="1603">
        <v>641</v>
      </c>
      <c r="N25" s="1685"/>
      <c r="O25" s="1715"/>
      <c r="P25" s="1715"/>
      <c r="Q25" s="1603">
        <v>984</v>
      </c>
    </row>
    <row r="26" spans="1:17" s="721" customFormat="1" ht="15">
      <c r="A26" s="724">
        <v>12</v>
      </c>
      <c r="B26" s="1150"/>
      <c r="C26" s="1715"/>
      <c r="D26" s="1715"/>
      <c r="E26" s="1715">
        <v>2581</v>
      </c>
      <c r="F26" s="1685"/>
      <c r="G26" s="1715"/>
      <c r="H26" s="1715"/>
      <c r="I26" s="1603">
        <v>3521</v>
      </c>
      <c r="J26" s="1685"/>
      <c r="K26" s="1715"/>
      <c r="L26" s="1715"/>
      <c r="M26" s="1603">
        <v>649</v>
      </c>
      <c r="N26" s="1685"/>
      <c r="O26" s="1715"/>
      <c r="P26" s="1715"/>
      <c r="Q26" s="1603">
        <v>956</v>
      </c>
    </row>
    <row r="27" spans="1:17" s="721" customFormat="1" ht="15">
      <c r="A27" s="724">
        <v>13</v>
      </c>
      <c r="B27" s="1150"/>
      <c r="C27" s="1715"/>
      <c r="D27" s="1715"/>
      <c r="E27" s="1715">
        <v>2574</v>
      </c>
      <c r="F27" s="1685"/>
      <c r="G27" s="1715"/>
      <c r="H27" s="1715"/>
      <c r="I27" s="1603">
        <v>3511</v>
      </c>
      <c r="J27" s="1685"/>
      <c r="K27" s="1715"/>
      <c r="L27" s="1715"/>
      <c r="M27" s="1603">
        <v>638</v>
      </c>
      <c r="N27" s="1685"/>
      <c r="O27" s="1715"/>
      <c r="P27" s="1715"/>
      <c r="Q27" s="1603">
        <v>1048</v>
      </c>
    </row>
    <row r="28" spans="1:17" s="721" customFormat="1" ht="15">
      <c r="A28" s="724">
        <v>14</v>
      </c>
      <c r="B28" s="1150"/>
      <c r="C28" s="1715"/>
      <c r="D28" s="1715"/>
      <c r="E28" s="1715">
        <v>2459</v>
      </c>
      <c r="F28" s="1685"/>
      <c r="G28" s="1715"/>
      <c r="H28" s="1715"/>
      <c r="I28" s="1603">
        <v>3517</v>
      </c>
      <c r="J28" s="1685"/>
      <c r="K28" s="1715"/>
      <c r="L28" s="1715"/>
      <c r="M28" s="1603">
        <v>600</v>
      </c>
      <c r="N28" s="1685"/>
      <c r="O28" s="1715"/>
      <c r="P28" s="1715"/>
      <c r="Q28" s="1603">
        <v>1047</v>
      </c>
    </row>
    <row r="29" spans="1:17" s="721" customFormat="1" ht="15">
      <c r="A29" s="724">
        <v>15</v>
      </c>
      <c r="B29" s="1150"/>
      <c r="C29" s="1715"/>
      <c r="D29" s="1715"/>
      <c r="E29" s="1715">
        <v>2415</v>
      </c>
      <c r="F29" s="1685"/>
      <c r="G29" s="1715"/>
      <c r="H29" s="1715"/>
      <c r="I29" s="1603">
        <v>3416</v>
      </c>
      <c r="J29" s="1685"/>
      <c r="K29" s="1715"/>
      <c r="L29" s="1715"/>
      <c r="M29" s="1603">
        <v>614</v>
      </c>
      <c r="N29" s="1685"/>
      <c r="O29" s="1715"/>
      <c r="P29" s="1715"/>
      <c r="Q29" s="1603">
        <v>980</v>
      </c>
    </row>
    <row r="30" spans="1:17" s="721" customFormat="1" ht="15">
      <c r="A30" s="724">
        <v>16</v>
      </c>
      <c r="B30" s="1150"/>
      <c r="C30" s="1715"/>
      <c r="D30" s="1715"/>
      <c r="E30" s="1715">
        <v>2418</v>
      </c>
      <c r="F30" s="1685"/>
      <c r="G30" s="1715"/>
      <c r="H30" s="1715"/>
      <c r="I30" s="1603">
        <v>3377</v>
      </c>
      <c r="J30" s="1685"/>
      <c r="K30" s="1715"/>
      <c r="L30" s="1715"/>
      <c r="M30" s="1603">
        <v>622</v>
      </c>
      <c r="N30" s="1685"/>
      <c r="O30" s="1715"/>
      <c r="P30" s="1715"/>
      <c r="Q30" s="1603">
        <v>1009</v>
      </c>
    </row>
    <row r="31" spans="1:17" s="725" customFormat="1" ht="15">
      <c r="A31" s="724">
        <v>17</v>
      </c>
      <c r="B31" s="1150"/>
      <c r="C31" s="1715"/>
      <c r="D31" s="1715"/>
      <c r="E31" s="1715">
        <v>2456</v>
      </c>
      <c r="F31" s="1685"/>
      <c r="G31" s="1715"/>
      <c r="H31" s="1715"/>
      <c r="I31" s="1603">
        <v>3257</v>
      </c>
      <c r="J31" s="1685"/>
      <c r="K31" s="1715"/>
      <c r="L31" s="1715"/>
      <c r="M31" s="1603">
        <v>630</v>
      </c>
      <c r="N31" s="1685"/>
      <c r="O31" s="1715"/>
      <c r="P31" s="1715"/>
      <c r="Q31" s="1603">
        <v>875</v>
      </c>
    </row>
    <row r="32" spans="1:17" s="725" customFormat="1" ht="15">
      <c r="A32" s="724">
        <v>18</v>
      </c>
      <c r="B32" s="1150"/>
      <c r="C32" s="1715"/>
      <c r="D32" s="1715"/>
      <c r="E32" s="1715">
        <v>2496</v>
      </c>
      <c r="F32" s="1685"/>
      <c r="G32" s="1715"/>
      <c r="H32" s="1715"/>
      <c r="I32" s="1603">
        <v>3214</v>
      </c>
      <c r="J32" s="1685"/>
      <c r="K32" s="1715"/>
      <c r="L32" s="1715"/>
      <c r="M32" s="1603">
        <v>571</v>
      </c>
      <c r="N32" s="1685"/>
      <c r="O32" s="1715"/>
      <c r="P32" s="1715"/>
      <c r="Q32" s="1603">
        <v>736</v>
      </c>
    </row>
    <row r="33" spans="1:33" s="725" customFormat="1" ht="15">
      <c r="A33" s="724">
        <v>19</v>
      </c>
      <c r="B33" s="1150"/>
      <c r="C33" s="1715"/>
      <c r="D33" s="1715"/>
      <c r="E33" s="1715">
        <v>2616</v>
      </c>
      <c r="F33" s="1685"/>
      <c r="G33" s="1715"/>
      <c r="H33" s="1715"/>
      <c r="I33" s="1603">
        <v>3339</v>
      </c>
      <c r="J33" s="1685"/>
      <c r="K33" s="1715"/>
      <c r="L33" s="1715"/>
      <c r="M33" s="1603">
        <v>528</v>
      </c>
      <c r="N33" s="1685"/>
      <c r="O33" s="1715"/>
      <c r="P33" s="1715"/>
      <c r="Q33" s="1603">
        <v>718</v>
      </c>
    </row>
    <row r="34" spans="1:33" s="725" customFormat="1" ht="15">
      <c r="A34" s="724">
        <v>20</v>
      </c>
      <c r="B34" s="1150"/>
      <c r="C34" s="1715"/>
      <c r="D34" s="1715"/>
      <c r="E34" s="1715">
        <v>2599</v>
      </c>
      <c r="F34" s="1685"/>
      <c r="G34" s="1715"/>
      <c r="H34" s="1715"/>
      <c r="I34" s="1603">
        <v>3321</v>
      </c>
      <c r="J34" s="1685"/>
      <c r="K34" s="1715"/>
      <c r="L34" s="1715"/>
      <c r="M34" s="1603">
        <v>505</v>
      </c>
      <c r="N34" s="1685"/>
      <c r="O34" s="1715"/>
      <c r="P34" s="1715"/>
      <c r="Q34" s="1603">
        <v>689</v>
      </c>
    </row>
    <row r="35" spans="1:33" s="725" customFormat="1" ht="15">
      <c r="A35" s="724">
        <v>21</v>
      </c>
      <c r="B35" s="1150"/>
      <c r="C35" s="1715"/>
      <c r="D35" s="1715"/>
      <c r="E35" s="1715">
        <v>2581</v>
      </c>
      <c r="F35" s="1685"/>
      <c r="G35" s="1715"/>
      <c r="H35" s="1715"/>
      <c r="I35" s="1603">
        <v>3151</v>
      </c>
      <c r="J35" s="1685"/>
      <c r="K35" s="1715"/>
      <c r="L35" s="1715"/>
      <c r="M35" s="1603">
        <v>488</v>
      </c>
      <c r="N35" s="1685"/>
      <c r="O35" s="1715"/>
      <c r="P35" s="1715"/>
      <c r="Q35" s="1603">
        <v>656</v>
      </c>
    </row>
    <row r="36" spans="1:33" s="725" customFormat="1" ht="15">
      <c r="A36" s="724">
        <v>22</v>
      </c>
      <c r="B36" s="1150"/>
      <c r="C36" s="1715"/>
      <c r="D36" s="1715"/>
      <c r="E36" s="1715">
        <v>2514</v>
      </c>
      <c r="F36" s="1685"/>
      <c r="G36" s="1715"/>
      <c r="H36" s="1715"/>
      <c r="I36" s="1603">
        <v>2997</v>
      </c>
      <c r="J36" s="1685"/>
      <c r="K36" s="1715"/>
      <c r="L36" s="1715"/>
      <c r="M36" s="1603">
        <v>476</v>
      </c>
      <c r="N36" s="1685"/>
      <c r="O36" s="1715"/>
      <c r="P36" s="1715"/>
      <c r="Q36" s="1603">
        <v>623</v>
      </c>
    </row>
    <row r="37" spans="1:33" s="725" customFormat="1" ht="15">
      <c r="A37" s="724">
        <v>23</v>
      </c>
      <c r="B37" s="1150"/>
      <c r="C37" s="1715"/>
      <c r="D37" s="1715"/>
      <c r="E37" s="1603">
        <v>2265</v>
      </c>
      <c r="F37" s="1685"/>
      <c r="G37" s="1715"/>
      <c r="H37" s="1715"/>
      <c r="I37" s="1603">
        <v>2763</v>
      </c>
      <c r="J37" s="1685"/>
      <c r="K37" s="1715"/>
      <c r="L37" s="1715"/>
      <c r="M37" s="1603">
        <v>404</v>
      </c>
      <c r="N37" s="1685"/>
      <c r="O37" s="1715"/>
      <c r="P37" s="1715"/>
      <c r="Q37" s="1603">
        <v>536</v>
      </c>
    </row>
    <row r="38" spans="1:33" s="725" customFormat="1" ht="15">
      <c r="A38" s="724">
        <v>24</v>
      </c>
      <c r="B38" s="1150"/>
      <c r="C38" s="1715"/>
      <c r="D38" s="1715"/>
      <c r="E38" s="1603">
        <v>1818</v>
      </c>
      <c r="F38" s="1685"/>
      <c r="G38" s="1715"/>
      <c r="H38" s="1715"/>
      <c r="I38" s="1603">
        <v>2439</v>
      </c>
      <c r="J38" s="1685"/>
      <c r="K38" s="1715"/>
      <c r="L38" s="1715"/>
      <c r="M38" s="1603">
        <v>316</v>
      </c>
      <c r="N38" s="1685"/>
      <c r="O38" s="1715"/>
      <c r="P38" s="1715"/>
      <c r="Q38" s="1603">
        <v>467</v>
      </c>
    </row>
    <row r="39" spans="1:33" s="725" customFormat="1" ht="15">
      <c r="A39" s="724" t="s">
        <v>19</v>
      </c>
      <c r="B39" s="1188"/>
      <c r="C39" s="1716"/>
      <c r="D39" s="1716"/>
      <c r="E39" s="1717">
        <f>SUM(E15:E38)</f>
        <v>51767</v>
      </c>
      <c r="F39" s="1716"/>
      <c r="G39" s="1716"/>
      <c r="H39" s="1716"/>
      <c r="I39" s="1717">
        <f>SUM(I15:I38)</f>
        <v>69278</v>
      </c>
      <c r="J39" s="1716"/>
      <c r="K39" s="1716"/>
      <c r="L39" s="1716"/>
      <c r="M39" s="1717">
        <f>SUM(M15:M38)</f>
        <v>11940</v>
      </c>
      <c r="N39" s="1716"/>
      <c r="O39" s="1716"/>
      <c r="P39" s="1716"/>
      <c r="Q39" s="1717">
        <f>SUM(Q15:Q38)</f>
        <v>17514</v>
      </c>
    </row>
    <row r="40" spans="1:33" s="714" customFormat="1" ht="12.75" customHeight="1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>
      <c r="A42" s="714" t="s">
        <v>651</v>
      </c>
      <c r="K42" s="714"/>
      <c r="L42" s="714"/>
      <c r="M42" s="714"/>
      <c r="N42" s="714"/>
      <c r="O42" s="714"/>
      <c r="P42" s="714"/>
      <c r="Q42" s="714"/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>
      <c r="A43" s="714" t="s">
        <v>23</v>
      </c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rgb="FF92D050"/>
  </sheetPr>
  <dimension ref="A1:AG44"/>
  <sheetViews>
    <sheetView zoomScale="85" zoomScaleNormal="85" workbookViewId="0">
      <selection activeCell="J29" sqref="J29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749" t="s">
        <v>484</v>
      </c>
      <c r="C1" s="2142"/>
      <c r="D1" s="2142"/>
      <c r="E1" s="2142"/>
      <c r="F1" s="2142"/>
      <c r="J1" s="730" t="s">
        <v>176</v>
      </c>
      <c r="N1" s="2745" t="s">
        <v>149</v>
      </c>
      <c r="O1" s="2745"/>
      <c r="P1" s="2745"/>
      <c r="Q1" s="2745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>
      <c r="B2" s="2739" t="s">
        <v>1</v>
      </c>
      <c r="C2" s="2128"/>
      <c r="D2" s="2128"/>
      <c r="E2" s="2128"/>
      <c r="F2" s="2128"/>
      <c r="I2" s="714" t="s">
        <v>28</v>
      </c>
      <c r="N2" s="2739" t="s">
        <v>2</v>
      </c>
      <c r="O2" s="2746"/>
      <c r="P2" s="2746"/>
      <c r="Q2" s="2746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>
      <c r="N3" s="714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>
      <c r="B4" s="2748" t="s">
        <v>4</v>
      </c>
      <c r="C4" s="2142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4" t="s">
        <v>658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>
      <c r="B5" s="2747" t="s">
        <v>7</v>
      </c>
      <c r="C5" s="2140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>
      <c r="A6" s="274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>
      <c r="A7" s="274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>
      <c r="A8" s="1297">
        <v>1737</v>
      </c>
      <c r="B8" s="1297"/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>
      <c r="A9" s="2736" t="s">
        <v>9</v>
      </c>
      <c r="B9" s="2741" t="s">
        <v>10</v>
      </c>
      <c r="C9" s="2742"/>
      <c r="D9" s="2742"/>
      <c r="E9" s="2742"/>
      <c r="F9" s="2742"/>
      <c r="G9" s="2742"/>
      <c r="H9" s="2742"/>
      <c r="I9" s="2743"/>
      <c r="J9" s="2741" t="s">
        <v>11</v>
      </c>
      <c r="K9" s="2742"/>
      <c r="L9" s="2742"/>
      <c r="M9" s="2742"/>
      <c r="N9" s="2742"/>
      <c r="O9" s="2742"/>
      <c r="P9" s="2742"/>
      <c r="Q9" s="2743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>
      <c r="A10" s="2737"/>
      <c r="B10" s="2734" t="s">
        <v>495</v>
      </c>
      <c r="C10" s="2735"/>
      <c r="D10" s="2735"/>
      <c r="E10" s="2744"/>
      <c r="F10" s="2734"/>
      <c r="G10" s="2135"/>
      <c r="H10" s="2135"/>
      <c r="I10" s="2136"/>
      <c r="J10" s="2734" t="s">
        <v>495</v>
      </c>
      <c r="K10" s="2735"/>
      <c r="L10" s="2735"/>
      <c r="M10" s="2744"/>
      <c r="N10" s="2734"/>
      <c r="O10" s="2735"/>
      <c r="P10" s="2735"/>
      <c r="Q10" s="2744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>
      <c r="A11" s="2737"/>
      <c r="B11" s="2734" t="s">
        <v>14</v>
      </c>
      <c r="C11" s="2735"/>
      <c r="E11" s="719"/>
      <c r="F11" s="2734" t="s">
        <v>14</v>
      </c>
      <c r="G11" s="2735"/>
      <c r="H11" s="718"/>
      <c r="I11" s="719"/>
      <c r="J11" s="2734" t="s">
        <v>14</v>
      </c>
      <c r="K11" s="2735"/>
      <c r="L11" s="718"/>
      <c r="M11" s="719"/>
      <c r="N11" s="2734" t="s">
        <v>14</v>
      </c>
      <c r="O11" s="2735"/>
      <c r="P11" s="718"/>
      <c r="Q11" s="719"/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>
      <c r="A12" s="2738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50"/>
      <c r="C14" s="1715"/>
      <c r="D14" s="1715"/>
      <c r="E14" s="1715"/>
      <c r="F14" s="1685"/>
      <c r="G14" s="1715"/>
      <c r="H14" s="1715"/>
      <c r="I14" s="1715"/>
      <c r="J14" s="1685"/>
      <c r="K14" s="1715"/>
      <c r="L14" s="1715"/>
      <c r="M14" s="1715"/>
      <c r="N14" s="1333"/>
      <c r="O14" s="1152"/>
      <c r="P14" s="1152"/>
      <c r="Q14" s="1357"/>
    </row>
    <row r="15" spans="1:33" s="1441" customFormat="1" ht="15">
      <c r="A15" s="1438">
        <v>1</v>
      </c>
      <c r="B15" s="1150"/>
      <c r="C15" s="1715"/>
      <c r="D15" s="1715"/>
      <c r="E15" s="1935">
        <v>317</v>
      </c>
      <c r="F15" s="1979"/>
      <c r="G15" s="1980"/>
      <c r="H15" s="1980"/>
      <c r="I15" s="1601"/>
      <c r="J15" s="1979"/>
      <c r="K15" s="1980"/>
      <c r="L15" s="1980"/>
      <c r="M15" s="1935">
        <v>74</v>
      </c>
      <c r="N15" s="1430"/>
      <c r="O15" s="1439"/>
      <c r="P15" s="1440"/>
      <c r="Q15" s="1361"/>
    </row>
    <row r="16" spans="1:33" s="721" customFormat="1" ht="15">
      <c r="A16" s="724">
        <v>2</v>
      </c>
      <c r="B16" s="1150"/>
      <c r="C16" s="1715"/>
      <c r="D16" s="1715"/>
      <c r="E16" s="1936">
        <v>279</v>
      </c>
      <c r="F16" s="1979"/>
      <c r="G16" s="1980"/>
      <c r="H16" s="1980"/>
      <c r="I16" s="1601"/>
      <c r="J16" s="1979"/>
      <c r="K16" s="1980"/>
      <c r="L16" s="1980"/>
      <c r="M16" s="1936">
        <v>69</v>
      </c>
      <c r="N16" s="1333"/>
      <c r="O16" s="1152"/>
      <c r="P16" s="1356"/>
      <c r="Q16" s="1361"/>
    </row>
    <row r="17" spans="1:17" s="721" customFormat="1" ht="15">
      <c r="A17" s="724">
        <v>3</v>
      </c>
      <c r="B17" s="1150"/>
      <c r="C17" s="1715"/>
      <c r="D17" s="1715"/>
      <c r="E17" s="1936">
        <v>238</v>
      </c>
      <c r="F17" s="1979"/>
      <c r="G17" s="1980"/>
      <c r="H17" s="1980"/>
      <c r="I17" s="1601"/>
      <c r="J17" s="1979"/>
      <c r="K17" s="1980"/>
      <c r="L17" s="1980"/>
      <c r="M17" s="1936">
        <v>65</v>
      </c>
      <c r="N17" s="1333"/>
      <c r="O17" s="1152"/>
      <c r="P17" s="1356"/>
      <c r="Q17" s="1361"/>
    </row>
    <row r="18" spans="1:17" s="721" customFormat="1" ht="15">
      <c r="A18" s="724">
        <v>4</v>
      </c>
      <c r="B18" s="1150"/>
      <c r="C18" s="1715"/>
      <c r="D18" s="1715"/>
      <c r="E18" s="1936">
        <v>220</v>
      </c>
      <c r="F18" s="1979"/>
      <c r="G18" s="1980"/>
      <c r="H18" s="1980"/>
      <c r="I18" s="1601"/>
      <c r="J18" s="1979"/>
      <c r="K18" s="1980"/>
      <c r="L18" s="1980"/>
      <c r="M18" s="1936">
        <v>61</v>
      </c>
      <c r="N18" s="1333"/>
      <c r="O18" s="1152"/>
      <c r="P18" s="1356"/>
      <c r="Q18" s="1361"/>
    </row>
    <row r="19" spans="1:17" s="721" customFormat="1" ht="15">
      <c r="A19" s="724">
        <v>5</v>
      </c>
      <c r="B19" s="1150"/>
      <c r="C19" s="1715"/>
      <c r="D19" s="1715"/>
      <c r="E19" s="1936">
        <v>222</v>
      </c>
      <c r="F19" s="1979"/>
      <c r="G19" s="1980"/>
      <c r="H19" s="1980"/>
      <c r="I19" s="1601"/>
      <c r="J19" s="1979"/>
      <c r="K19" s="1980"/>
      <c r="L19" s="1980"/>
      <c r="M19" s="1936">
        <v>61</v>
      </c>
      <c r="N19" s="1333"/>
      <c r="O19" s="1152"/>
      <c r="P19" s="1356"/>
      <c r="Q19" s="1361"/>
    </row>
    <row r="20" spans="1:17" s="721" customFormat="1" ht="15">
      <c r="A20" s="724">
        <v>6</v>
      </c>
      <c r="B20" s="1150"/>
      <c r="C20" s="1715"/>
      <c r="D20" s="1715"/>
      <c r="E20" s="1936">
        <v>259</v>
      </c>
      <c r="F20" s="1979"/>
      <c r="G20" s="1980"/>
      <c r="H20" s="1980"/>
      <c r="I20" s="1601"/>
      <c r="J20" s="1979"/>
      <c r="K20" s="1980"/>
      <c r="L20" s="1980"/>
      <c r="M20" s="1936">
        <v>65</v>
      </c>
      <c r="N20" s="1333"/>
      <c r="O20" s="1152"/>
      <c r="P20" s="1356"/>
      <c r="Q20" s="1361"/>
    </row>
    <row r="21" spans="1:17" s="721" customFormat="1" ht="15">
      <c r="A21" s="724">
        <v>7</v>
      </c>
      <c r="B21" s="1150"/>
      <c r="C21" s="1715"/>
      <c r="D21" s="1715"/>
      <c r="E21" s="1936">
        <v>348</v>
      </c>
      <c r="F21" s="1979"/>
      <c r="G21" s="1980"/>
      <c r="H21" s="1980"/>
      <c r="I21" s="1601"/>
      <c r="J21" s="1979"/>
      <c r="K21" s="1980"/>
      <c r="L21" s="1980"/>
      <c r="M21" s="1936">
        <v>72</v>
      </c>
      <c r="N21" s="1333"/>
      <c r="O21" s="1152"/>
      <c r="P21" s="1356"/>
      <c r="Q21" s="1361"/>
    </row>
    <row r="22" spans="1:17" s="721" customFormat="1" ht="15">
      <c r="A22" s="724">
        <v>8</v>
      </c>
      <c r="B22" s="1150"/>
      <c r="C22" s="1715"/>
      <c r="D22" s="1715"/>
      <c r="E22" s="1936">
        <v>391</v>
      </c>
      <c r="F22" s="1979"/>
      <c r="G22" s="1980"/>
      <c r="H22" s="1980"/>
      <c r="I22" s="1601"/>
      <c r="J22" s="1979"/>
      <c r="K22" s="1980"/>
      <c r="L22" s="1980"/>
      <c r="M22" s="1936">
        <v>79</v>
      </c>
      <c r="N22" s="1333"/>
      <c r="O22" s="1152"/>
      <c r="P22" s="1356"/>
      <c r="Q22" s="1361"/>
    </row>
    <row r="23" spans="1:17" s="721" customFormat="1" ht="15">
      <c r="A23" s="724">
        <v>9</v>
      </c>
      <c r="B23" s="1150"/>
      <c r="C23" s="1715"/>
      <c r="D23" s="1715"/>
      <c r="E23" s="1936">
        <v>395</v>
      </c>
      <c r="F23" s="1979"/>
      <c r="G23" s="1980"/>
      <c r="H23" s="1980"/>
      <c r="I23" s="1601"/>
      <c r="J23" s="1979"/>
      <c r="K23" s="1980"/>
      <c r="L23" s="1980"/>
      <c r="M23" s="1936">
        <v>78</v>
      </c>
      <c r="N23" s="1333"/>
      <c r="O23" s="1152"/>
      <c r="P23" s="1356"/>
      <c r="Q23" s="1361"/>
    </row>
    <row r="24" spans="1:17" s="721" customFormat="1" ht="15">
      <c r="A24" s="724">
        <v>10</v>
      </c>
      <c r="B24" s="1150"/>
      <c r="C24" s="1715"/>
      <c r="D24" s="1715"/>
      <c r="E24" s="1937">
        <v>396</v>
      </c>
      <c r="F24" s="1979"/>
      <c r="G24" s="1980"/>
      <c r="H24" s="1980"/>
      <c r="I24" s="1601"/>
      <c r="J24" s="1979"/>
      <c r="K24" s="1980"/>
      <c r="L24" s="1980"/>
      <c r="M24" s="1937">
        <v>82</v>
      </c>
      <c r="N24" s="1333"/>
      <c r="O24" s="1152"/>
      <c r="P24" s="1356"/>
      <c r="Q24" s="1361"/>
    </row>
    <row r="25" spans="1:17" s="721" customFormat="1" ht="15">
      <c r="A25" s="724">
        <v>11</v>
      </c>
      <c r="B25" s="1150"/>
      <c r="C25" s="1715"/>
      <c r="D25" s="1715"/>
      <c r="E25" s="1937">
        <v>385</v>
      </c>
      <c r="F25" s="1979"/>
      <c r="G25" s="1980"/>
      <c r="H25" s="1980"/>
      <c r="I25" s="1601"/>
      <c r="J25" s="1979"/>
      <c r="K25" s="1980"/>
      <c r="L25" s="1980"/>
      <c r="M25" s="1937">
        <v>96</v>
      </c>
      <c r="N25" s="1333"/>
      <c r="O25" s="1152"/>
      <c r="P25" s="1356"/>
      <c r="Q25" s="1361"/>
    </row>
    <row r="26" spans="1:17" s="721" customFormat="1" ht="15">
      <c r="A26" s="724">
        <v>12</v>
      </c>
      <c r="B26" s="1150"/>
      <c r="C26" s="1715"/>
      <c r="D26" s="1715"/>
      <c r="E26" s="1937">
        <v>387</v>
      </c>
      <c r="F26" s="1979"/>
      <c r="G26" s="1980"/>
      <c r="H26" s="1980"/>
      <c r="I26" s="1601"/>
      <c r="J26" s="1979"/>
      <c r="K26" s="1980"/>
      <c r="L26" s="1980"/>
      <c r="M26" s="1937">
        <v>93</v>
      </c>
      <c r="N26" s="1333"/>
      <c r="O26" s="1152"/>
      <c r="P26" s="1356"/>
      <c r="Q26" s="1361"/>
    </row>
    <row r="27" spans="1:17" s="721" customFormat="1" ht="15">
      <c r="A27" s="724">
        <v>13</v>
      </c>
      <c r="B27" s="1150"/>
      <c r="C27" s="1715"/>
      <c r="D27" s="1715"/>
      <c r="E27" s="1937">
        <v>398</v>
      </c>
      <c r="F27" s="1979"/>
      <c r="G27" s="1980"/>
      <c r="H27" s="1980"/>
      <c r="I27" s="1601"/>
      <c r="J27" s="1979"/>
      <c r="K27" s="1980"/>
      <c r="L27" s="1980"/>
      <c r="M27" s="1937">
        <v>100</v>
      </c>
      <c r="N27" s="1333"/>
      <c r="O27" s="1152"/>
      <c r="P27" s="1356"/>
      <c r="Q27" s="1361"/>
    </row>
    <row r="28" spans="1:17" s="721" customFormat="1" ht="15">
      <c r="A28" s="724">
        <v>14</v>
      </c>
      <c r="B28" s="1150"/>
      <c r="C28" s="1715"/>
      <c r="D28" s="1715"/>
      <c r="E28" s="1937">
        <v>387</v>
      </c>
      <c r="F28" s="1979"/>
      <c r="G28" s="1980"/>
      <c r="H28" s="1980"/>
      <c r="I28" s="1601"/>
      <c r="J28" s="1979"/>
      <c r="K28" s="1980"/>
      <c r="L28" s="1980"/>
      <c r="M28" s="1937">
        <v>94</v>
      </c>
      <c r="N28" s="1333"/>
      <c r="O28" s="1152"/>
      <c r="P28" s="1356"/>
      <c r="Q28" s="1361"/>
    </row>
    <row r="29" spans="1:17" s="721" customFormat="1" ht="15">
      <c r="A29" s="724">
        <v>15</v>
      </c>
      <c r="B29" s="1150"/>
      <c r="C29" s="1715"/>
      <c r="D29" s="1715"/>
      <c r="E29" s="1937">
        <v>381</v>
      </c>
      <c r="F29" s="1979"/>
      <c r="G29" s="1980"/>
      <c r="H29" s="1980"/>
      <c r="I29" s="1601"/>
      <c r="J29" s="1979"/>
      <c r="K29" s="1980"/>
      <c r="L29" s="1980"/>
      <c r="M29" s="1937">
        <v>93</v>
      </c>
      <c r="N29" s="1333"/>
      <c r="O29" s="1152"/>
      <c r="P29" s="1356"/>
      <c r="Q29" s="1361"/>
    </row>
    <row r="30" spans="1:17" s="721" customFormat="1" ht="15">
      <c r="A30" s="724">
        <v>16</v>
      </c>
      <c r="B30" s="1150"/>
      <c r="C30" s="1715"/>
      <c r="D30" s="1715"/>
      <c r="E30" s="1937">
        <v>400</v>
      </c>
      <c r="F30" s="1979"/>
      <c r="G30" s="1980"/>
      <c r="H30" s="1980"/>
      <c r="I30" s="1601"/>
      <c r="J30" s="1979"/>
      <c r="K30" s="1980"/>
      <c r="L30" s="1980"/>
      <c r="M30" s="1937">
        <v>100</v>
      </c>
      <c r="N30" s="1333"/>
      <c r="O30" s="1152"/>
      <c r="P30" s="1356"/>
      <c r="Q30" s="1361"/>
    </row>
    <row r="31" spans="1:17" s="725" customFormat="1" ht="15">
      <c r="A31" s="724">
        <v>17</v>
      </c>
      <c r="B31" s="1150"/>
      <c r="C31" s="1715"/>
      <c r="D31" s="1715"/>
      <c r="E31" s="1937">
        <v>426</v>
      </c>
      <c r="F31" s="1979"/>
      <c r="G31" s="1980"/>
      <c r="H31" s="1980"/>
      <c r="I31" s="1601"/>
      <c r="J31" s="1979"/>
      <c r="K31" s="1980"/>
      <c r="L31" s="1980"/>
      <c r="M31" s="1937">
        <v>102</v>
      </c>
      <c r="N31" s="1333"/>
      <c r="O31" s="1152"/>
      <c r="P31" s="1356"/>
      <c r="Q31" s="1361"/>
    </row>
    <row r="32" spans="1:17" s="725" customFormat="1" ht="15">
      <c r="A32" s="724">
        <v>18</v>
      </c>
      <c r="B32" s="1150"/>
      <c r="C32" s="1715"/>
      <c r="D32" s="1715"/>
      <c r="E32" s="1937">
        <v>457</v>
      </c>
      <c r="F32" s="1979"/>
      <c r="G32" s="1980"/>
      <c r="H32" s="1980"/>
      <c r="I32" s="1601"/>
      <c r="J32" s="1979"/>
      <c r="K32" s="1980"/>
      <c r="L32" s="1980"/>
      <c r="M32" s="1937">
        <v>98</v>
      </c>
      <c r="N32" s="1333"/>
      <c r="O32" s="1152"/>
      <c r="P32" s="1356"/>
      <c r="Q32" s="1361"/>
    </row>
    <row r="33" spans="1:33" s="725" customFormat="1" ht="15">
      <c r="A33" s="724">
        <v>19</v>
      </c>
      <c r="B33" s="1150"/>
      <c r="C33" s="1715"/>
      <c r="D33" s="1715"/>
      <c r="E33" s="1937">
        <v>527</v>
      </c>
      <c r="F33" s="1979"/>
      <c r="G33" s="1980"/>
      <c r="H33" s="1980"/>
      <c r="I33" s="1601"/>
      <c r="J33" s="1979"/>
      <c r="K33" s="1980"/>
      <c r="L33" s="1980"/>
      <c r="M33" s="1937">
        <v>91</v>
      </c>
      <c r="N33" s="1333"/>
      <c r="O33" s="1152"/>
      <c r="P33" s="1356"/>
      <c r="Q33" s="1361"/>
    </row>
    <row r="34" spans="1:33" s="725" customFormat="1" ht="15">
      <c r="A34" s="724">
        <v>20</v>
      </c>
      <c r="B34" s="1150"/>
      <c r="C34" s="1715"/>
      <c r="D34" s="1715"/>
      <c r="E34" s="1937">
        <v>571</v>
      </c>
      <c r="F34" s="1979"/>
      <c r="G34" s="1980"/>
      <c r="H34" s="1980"/>
      <c r="I34" s="1601"/>
      <c r="J34" s="1979"/>
      <c r="K34" s="1980"/>
      <c r="L34" s="1980"/>
      <c r="M34" s="1937">
        <v>98</v>
      </c>
      <c r="N34" s="1333"/>
      <c r="O34" s="1152"/>
      <c r="P34" s="1356"/>
      <c r="Q34" s="1361"/>
    </row>
    <row r="35" spans="1:33" s="725" customFormat="1" ht="15">
      <c r="A35" s="724">
        <v>21</v>
      </c>
      <c r="B35" s="1150"/>
      <c r="C35" s="1715"/>
      <c r="D35" s="1715"/>
      <c r="E35" s="1937">
        <v>569</v>
      </c>
      <c r="F35" s="1979"/>
      <c r="G35" s="1980"/>
      <c r="H35" s="1980"/>
      <c r="I35" s="1601"/>
      <c r="J35" s="1979"/>
      <c r="K35" s="1980"/>
      <c r="L35" s="1980"/>
      <c r="M35" s="1937">
        <v>93</v>
      </c>
      <c r="N35" s="1333"/>
      <c r="O35" s="1152"/>
      <c r="P35" s="1356"/>
      <c r="Q35" s="1361"/>
    </row>
    <row r="36" spans="1:33" s="725" customFormat="1" ht="15">
      <c r="A36" s="724">
        <v>22</v>
      </c>
      <c r="B36" s="1150"/>
      <c r="C36" s="1715"/>
      <c r="D36" s="1715"/>
      <c r="E36" s="1937">
        <v>545</v>
      </c>
      <c r="F36" s="1979"/>
      <c r="G36" s="1980"/>
      <c r="H36" s="1980"/>
      <c r="I36" s="1601"/>
      <c r="J36" s="1979"/>
      <c r="K36" s="1980"/>
      <c r="L36" s="1980"/>
      <c r="M36" s="1937">
        <v>84</v>
      </c>
      <c r="N36" s="1333"/>
      <c r="O36" s="1152"/>
      <c r="P36" s="1356"/>
      <c r="Q36" s="1361"/>
    </row>
    <row r="37" spans="1:33" s="725" customFormat="1" ht="15">
      <c r="A37" s="724">
        <v>23</v>
      </c>
      <c r="B37" s="1150"/>
      <c r="C37" s="1715"/>
      <c r="D37" s="1715"/>
      <c r="E37" s="1937">
        <v>476</v>
      </c>
      <c r="F37" s="1979"/>
      <c r="G37" s="1980"/>
      <c r="H37" s="1980"/>
      <c r="I37" s="1601"/>
      <c r="J37" s="1979"/>
      <c r="K37" s="1980"/>
      <c r="L37" s="1980"/>
      <c r="M37" s="1937">
        <v>66</v>
      </c>
      <c r="N37" s="1333"/>
      <c r="O37" s="1152"/>
      <c r="P37" s="1356"/>
      <c r="Q37" s="1361"/>
    </row>
    <row r="38" spans="1:33" s="725" customFormat="1" ht="15">
      <c r="A38" s="724">
        <v>24</v>
      </c>
      <c r="B38" s="1150"/>
      <c r="C38" s="1715"/>
      <c r="D38" s="1715"/>
      <c r="E38" s="1938">
        <v>386</v>
      </c>
      <c r="F38" s="1979"/>
      <c r="G38" s="1980"/>
      <c r="H38" s="1980"/>
      <c r="I38" s="1601"/>
      <c r="J38" s="1979"/>
      <c r="K38" s="1980"/>
      <c r="L38" s="1980"/>
      <c r="M38" s="1938">
        <v>56</v>
      </c>
      <c r="N38" s="1333"/>
      <c r="O38" s="1152"/>
      <c r="P38" s="1356"/>
      <c r="Q38" s="1361"/>
    </row>
    <row r="39" spans="1:33" s="725" customFormat="1" ht="15">
      <c r="A39" s="724" t="s">
        <v>19</v>
      </c>
      <c r="B39" s="1188"/>
      <c r="C39" s="1716"/>
      <c r="D39" s="1716"/>
      <c r="E39" s="1717">
        <f>SUM(E15:E38)</f>
        <v>9360</v>
      </c>
      <c r="F39" s="1716"/>
      <c r="G39" s="1716"/>
      <c r="H39" s="1716"/>
      <c r="I39" s="1717"/>
      <c r="J39" s="1716"/>
      <c r="K39" s="1716"/>
      <c r="L39" s="1716"/>
      <c r="M39" s="1717">
        <f>SUM(M15:M38)</f>
        <v>1970</v>
      </c>
      <c r="N39" s="1718"/>
      <c r="O39" s="1188"/>
      <c r="P39" s="1188"/>
      <c r="Q39" s="1358"/>
    </row>
    <row r="40" spans="1:33" s="714" customFormat="1" ht="12.75" customHeight="1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>
      <c r="A42" s="714" t="s">
        <v>651</v>
      </c>
      <c r="K42" s="714"/>
      <c r="L42" s="714"/>
      <c r="M42" s="714"/>
      <c r="N42" s="714"/>
      <c r="O42" s="714"/>
      <c r="P42" s="714"/>
      <c r="Q42" s="714"/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>
      <c r="A43" s="714" t="s">
        <v>23</v>
      </c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51" t="s">
        <v>484</v>
      </c>
      <c r="C1" s="2142"/>
      <c r="D1" s="2142"/>
      <c r="E1" s="2142"/>
      <c r="F1" s="2142"/>
      <c r="J1" s="730" t="s">
        <v>176</v>
      </c>
      <c r="N1" s="2758" t="s">
        <v>100</v>
      </c>
      <c r="O1" s="2758"/>
      <c r="P1" s="2758"/>
      <c r="Q1" s="2758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33" customFormat="1" ht="10.5" customHeight="1">
      <c r="B2" s="2752" t="s">
        <v>1</v>
      </c>
      <c r="C2" s="2128"/>
      <c r="D2" s="2128"/>
      <c r="E2" s="2128"/>
      <c r="F2" s="2128"/>
      <c r="N2" s="2752" t="s">
        <v>2</v>
      </c>
      <c r="O2" s="2759"/>
      <c r="P2" s="2759"/>
      <c r="Q2" s="2759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33" customFormat="1" ht="13.5" customHeight="1">
      <c r="N3" s="433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33" customFormat="1" ht="15" customHeight="1">
      <c r="B4" s="2750" t="s">
        <v>4</v>
      </c>
      <c r="C4" s="2142"/>
      <c r="D4" s="435"/>
      <c r="E4" s="975"/>
      <c r="F4" s="975"/>
      <c r="G4" s="975"/>
      <c r="H4" s="975"/>
      <c r="I4" s="909" t="s">
        <v>5</v>
      </c>
      <c r="J4" s="434"/>
      <c r="K4" s="434"/>
      <c r="L4" s="434"/>
      <c r="O4" s="436" t="s">
        <v>101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33" customFormat="1" ht="9.75" customHeight="1">
      <c r="B5" s="2755" t="s">
        <v>7</v>
      </c>
      <c r="C5" s="2140"/>
      <c r="D5" s="434"/>
      <c r="E5" s="434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33" customFormat="1" ht="12" customHeight="1">
      <c r="A6" s="275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33" customFormat="1" ht="15.75">
      <c r="A7" s="275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33" customFormat="1" ht="9" customHeight="1">
      <c r="A8" s="1297">
        <v>1516</v>
      </c>
      <c r="B8" s="1297">
        <v>1514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33" customFormat="1">
      <c r="A9" s="2760" t="s">
        <v>9</v>
      </c>
      <c r="B9" s="2763" t="s">
        <v>10</v>
      </c>
      <c r="C9" s="2764"/>
      <c r="D9" s="2764"/>
      <c r="E9" s="2764"/>
      <c r="F9" s="2764"/>
      <c r="G9" s="2764"/>
      <c r="H9" s="2764"/>
      <c r="I9" s="2765"/>
      <c r="J9" s="2763" t="s">
        <v>11</v>
      </c>
      <c r="K9" s="2764"/>
      <c r="L9" s="2764"/>
      <c r="M9" s="2764"/>
      <c r="N9" s="2764"/>
      <c r="O9" s="2764"/>
      <c r="P9" s="2764"/>
      <c r="Q9" s="2765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33" customFormat="1">
      <c r="A10" s="2761"/>
      <c r="B10" s="2753" t="s">
        <v>102</v>
      </c>
      <c r="C10" s="2754"/>
      <c r="D10" s="2754"/>
      <c r="E10" s="2766"/>
      <c r="F10" s="2753" t="s">
        <v>103</v>
      </c>
      <c r="G10" s="2135"/>
      <c r="H10" s="2135"/>
      <c r="I10" s="2136"/>
      <c r="J10" s="2753" t="s">
        <v>102</v>
      </c>
      <c r="K10" s="2754"/>
      <c r="L10" s="2754"/>
      <c r="M10" s="2766"/>
      <c r="N10" s="2753" t="s">
        <v>103</v>
      </c>
      <c r="O10" s="2754"/>
      <c r="P10" s="2754"/>
      <c r="Q10" s="2766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33" customFormat="1">
      <c r="A11" s="2761"/>
      <c r="B11" s="2753" t="s">
        <v>14</v>
      </c>
      <c r="C11" s="2754"/>
      <c r="E11" s="438">
        <v>12000</v>
      </c>
      <c r="F11" s="2753" t="s">
        <v>14</v>
      </c>
      <c r="G11" s="2754"/>
      <c r="H11" s="437"/>
      <c r="I11" s="438">
        <v>12000</v>
      </c>
      <c r="J11" s="2753" t="s">
        <v>14</v>
      </c>
      <c r="K11" s="2754"/>
      <c r="L11" s="437"/>
      <c r="M11" s="438">
        <f>E11</f>
        <v>12000</v>
      </c>
      <c r="N11" s="2753" t="s">
        <v>14</v>
      </c>
      <c r="O11" s="2754"/>
      <c r="P11" s="437"/>
      <c r="Q11" s="438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40" customFormat="1" ht="35.25" customHeight="1">
      <c r="A12" s="2762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50"/>
      <c r="C14" s="1719"/>
      <c r="D14" s="1719"/>
      <c r="E14" s="1719"/>
      <c r="F14" s="1685"/>
      <c r="G14" s="1719"/>
      <c r="H14" s="1719"/>
      <c r="I14" s="1719"/>
      <c r="J14" s="1685"/>
      <c r="K14" s="1719"/>
      <c r="L14" s="1719"/>
      <c r="M14" s="1719"/>
      <c r="N14" s="1685"/>
      <c r="O14" s="1719"/>
      <c r="P14" s="1719"/>
      <c r="Q14" s="1719"/>
    </row>
    <row r="15" spans="1:33" s="1437" customFormat="1" ht="15">
      <c r="A15" s="1436">
        <v>1</v>
      </c>
      <c r="B15" s="1150"/>
      <c r="C15" s="1719"/>
      <c r="D15" s="1719"/>
      <c r="E15" s="1719">
        <v>1811</v>
      </c>
      <c r="F15" s="1685"/>
      <c r="G15" s="1719"/>
      <c r="H15" s="1719"/>
      <c r="I15" s="1603">
        <v>1761</v>
      </c>
      <c r="J15" s="1685"/>
      <c r="K15" s="1719"/>
      <c r="L15" s="1719"/>
      <c r="M15" s="1603">
        <v>342</v>
      </c>
      <c r="N15" s="1685"/>
      <c r="O15" s="1719"/>
      <c r="P15" s="1719"/>
      <c r="Q15" s="1603">
        <v>210</v>
      </c>
    </row>
    <row r="16" spans="1:33" s="440" customFormat="1" ht="15">
      <c r="A16" s="443">
        <v>2</v>
      </c>
      <c r="B16" s="1150"/>
      <c r="C16" s="1719"/>
      <c r="D16" s="1719"/>
      <c r="E16" s="1719">
        <v>1606</v>
      </c>
      <c r="F16" s="1685"/>
      <c r="G16" s="1719"/>
      <c r="H16" s="1719"/>
      <c r="I16" s="1603">
        <v>1528</v>
      </c>
      <c r="J16" s="1685"/>
      <c r="K16" s="1719"/>
      <c r="L16" s="1719"/>
      <c r="M16" s="1603">
        <v>323</v>
      </c>
      <c r="N16" s="1685"/>
      <c r="O16" s="1719"/>
      <c r="P16" s="1719"/>
      <c r="Q16" s="1603">
        <v>197</v>
      </c>
    </row>
    <row r="17" spans="1:17" s="440" customFormat="1" ht="15">
      <c r="A17" s="443">
        <v>3</v>
      </c>
      <c r="B17" s="1150"/>
      <c r="C17" s="1719"/>
      <c r="D17" s="1719"/>
      <c r="E17" s="1719">
        <v>1411</v>
      </c>
      <c r="F17" s="1685"/>
      <c r="G17" s="1719"/>
      <c r="H17" s="1719"/>
      <c r="I17" s="1603">
        <v>1355</v>
      </c>
      <c r="J17" s="1685"/>
      <c r="K17" s="1719"/>
      <c r="L17" s="1719"/>
      <c r="M17" s="1603">
        <v>288</v>
      </c>
      <c r="N17" s="1685"/>
      <c r="O17" s="1719"/>
      <c r="P17" s="1719"/>
      <c r="Q17" s="1603">
        <v>167</v>
      </c>
    </row>
    <row r="18" spans="1:17" s="440" customFormat="1" ht="15">
      <c r="A18" s="443">
        <v>4</v>
      </c>
      <c r="B18" s="1150"/>
      <c r="C18" s="1719"/>
      <c r="D18" s="1719"/>
      <c r="E18" s="1719">
        <v>1345</v>
      </c>
      <c r="F18" s="1685"/>
      <c r="G18" s="1719"/>
      <c r="H18" s="1719"/>
      <c r="I18" s="1603">
        <v>1248</v>
      </c>
      <c r="J18" s="1685"/>
      <c r="K18" s="1719"/>
      <c r="L18" s="1719"/>
      <c r="M18" s="1603">
        <v>259</v>
      </c>
      <c r="N18" s="1685"/>
      <c r="O18" s="1719"/>
      <c r="P18" s="1719"/>
      <c r="Q18" s="1603">
        <v>140</v>
      </c>
    </row>
    <row r="19" spans="1:17" s="440" customFormat="1" ht="15">
      <c r="A19" s="443">
        <v>5</v>
      </c>
      <c r="B19" s="1150"/>
      <c r="C19" s="1719"/>
      <c r="D19" s="1719"/>
      <c r="E19" s="1719">
        <v>1365</v>
      </c>
      <c r="F19" s="1685"/>
      <c r="G19" s="1719"/>
      <c r="H19" s="1719"/>
      <c r="I19" s="1603">
        <v>1287</v>
      </c>
      <c r="J19" s="1685"/>
      <c r="K19" s="1719"/>
      <c r="L19" s="1719"/>
      <c r="M19" s="1603">
        <v>255</v>
      </c>
      <c r="N19" s="1685"/>
      <c r="O19" s="1719"/>
      <c r="P19" s="1719"/>
      <c r="Q19" s="1603">
        <v>126</v>
      </c>
    </row>
    <row r="20" spans="1:17" s="440" customFormat="1" ht="15">
      <c r="A20" s="443">
        <v>6</v>
      </c>
      <c r="B20" s="1150"/>
      <c r="C20" s="1719"/>
      <c r="D20" s="1719"/>
      <c r="E20" s="1719">
        <v>1576</v>
      </c>
      <c r="F20" s="1685"/>
      <c r="G20" s="1719"/>
      <c r="H20" s="1719"/>
      <c r="I20" s="1603">
        <v>1579</v>
      </c>
      <c r="J20" s="1685"/>
      <c r="K20" s="1719"/>
      <c r="L20" s="1719"/>
      <c r="M20" s="1603">
        <v>283</v>
      </c>
      <c r="N20" s="1685"/>
      <c r="O20" s="1719"/>
      <c r="P20" s="1719"/>
      <c r="Q20" s="1603">
        <v>156</v>
      </c>
    </row>
    <row r="21" spans="1:17" s="440" customFormat="1" ht="15">
      <c r="A21" s="443">
        <v>7</v>
      </c>
      <c r="B21" s="1150"/>
      <c r="C21" s="1719"/>
      <c r="D21" s="1719"/>
      <c r="E21" s="1719">
        <v>2032</v>
      </c>
      <c r="F21" s="1685"/>
      <c r="G21" s="1719"/>
      <c r="H21" s="1719"/>
      <c r="I21" s="1603">
        <v>2059</v>
      </c>
      <c r="J21" s="1685"/>
      <c r="K21" s="1719"/>
      <c r="L21" s="1719"/>
      <c r="M21" s="1603">
        <v>295</v>
      </c>
      <c r="N21" s="1685"/>
      <c r="O21" s="1719"/>
      <c r="P21" s="1719"/>
      <c r="Q21" s="1603">
        <v>184</v>
      </c>
    </row>
    <row r="22" spans="1:17" s="440" customFormat="1" ht="15">
      <c r="A22" s="443">
        <v>8</v>
      </c>
      <c r="B22" s="1150"/>
      <c r="C22" s="1719"/>
      <c r="D22" s="1719"/>
      <c r="E22" s="1719">
        <v>2315</v>
      </c>
      <c r="F22" s="1685"/>
      <c r="G22" s="1719"/>
      <c r="H22" s="1719"/>
      <c r="I22" s="1603">
        <v>2266</v>
      </c>
      <c r="J22" s="1685"/>
      <c r="K22" s="1719"/>
      <c r="L22" s="1719"/>
      <c r="M22" s="1603">
        <v>330</v>
      </c>
      <c r="N22" s="1685"/>
      <c r="O22" s="1719"/>
      <c r="P22" s="1719"/>
      <c r="Q22" s="1603">
        <v>207</v>
      </c>
    </row>
    <row r="23" spans="1:17" s="440" customFormat="1" ht="15">
      <c r="A23" s="443">
        <v>9</v>
      </c>
      <c r="B23" s="1150"/>
      <c r="C23" s="1719"/>
      <c r="D23" s="1719"/>
      <c r="E23" s="1719">
        <v>2562</v>
      </c>
      <c r="F23" s="1685"/>
      <c r="G23" s="1719"/>
      <c r="H23" s="1719"/>
      <c r="I23" s="1603">
        <v>2406</v>
      </c>
      <c r="J23" s="1685"/>
      <c r="K23" s="1719"/>
      <c r="L23" s="1719"/>
      <c r="M23" s="1603">
        <v>421</v>
      </c>
      <c r="N23" s="1685"/>
      <c r="O23" s="1719"/>
      <c r="P23" s="1719"/>
      <c r="Q23" s="1603">
        <v>302</v>
      </c>
    </row>
    <row r="24" spans="1:17" s="440" customFormat="1" ht="15">
      <c r="A24" s="443">
        <v>10</v>
      </c>
      <c r="B24" s="1150"/>
      <c r="C24" s="1719"/>
      <c r="D24" s="1719"/>
      <c r="E24" s="1719">
        <v>2690</v>
      </c>
      <c r="F24" s="1685"/>
      <c r="G24" s="1719"/>
      <c r="H24" s="1719"/>
      <c r="I24" s="1603">
        <v>2530</v>
      </c>
      <c r="J24" s="1685"/>
      <c r="K24" s="1719"/>
      <c r="L24" s="1719"/>
      <c r="M24" s="1603">
        <v>502</v>
      </c>
      <c r="N24" s="1685"/>
      <c r="O24" s="1719"/>
      <c r="P24" s="1719"/>
      <c r="Q24" s="1603">
        <v>404</v>
      </c>
    </row>
    <row r="25" spans="1:17" s="440" customFormat="1" ht="15">
      <c r="A25" s="443">
        <v>11</v>
      </c>
      <c r="B25" s="1150"/>
      <c r="C25" s="1719"/>
      <c r="D25" s="1719"/>
      <c r="E25" s="1719">
        <v>2655</v>
      </c>
      <c r="F25" s="1685"/>
      <c r="G25" s="1719"/>
      <c r="H25" s="1719"/>
      <c r="I25" s="1603">
        <v>2439</v>
      </c>
      <c r="J25" s="1685"/>
      <c r="K25" s="1719"/>
      <c r="L25" s="1719"/>
      <c r="M25" s="1603">
        <v>527</v>
      </c>
      <c r="N25" s="1685"/>
      <c r="O25" s="1719"/>
      <c r="P25" s="1719"/>
      <c r="Q25" s="1603">
        <v>410</v>
      </c>
    </row>
    <row r="26" spans="1:17" s="440" customFormat="1" ht="15">
      <c r="A26" s="443">
        <v>12</v>
      </c>
      <c r="B26" s="1150"/>
      <c r="C26" s="1719"/>
      <c r="D26" s="1719"/>
      <c r="E26" s="1719">
        <v>2570</v>
      </c>
      <c r="F26" s="1685"/>
      <c r="G26" s="1719"/>
      <c r="H26" s="1719"/>
      <c r="I26" s="1603">
        <v>2352</v>
      </c>
      <c r="J26" s="1685"/>
      <c r="K26" s="1719"/>
      <c r="L26" s="1719"/>
      <c r="M26" s="1603">
        <v>504</v>
      </c>
      <c r="N26" s="1685"/>
      <c r="O26" s="1719"/>
      <c r="P26" s="1719"/>
      <c r="Q26" s="1603">
        <v>389</v>
      </c>
    </row>
    <row r="27" spans="1:17" s="440" customFormat="1" ht="15">
      <c r="A27" s="443">
        <v>13</v>
      </c>
      <c r="B27" s="1150"/>
      <c r="C27" s="1719"/>
      <c r="D27" s="1719"/>
      <c r="E27" s="1719">
        <v>2566</v>
      </c>
      <c r="F27" s="1685"/>
      <c r="G27" s="1719"/>
      <c r="H27" s="1719"/>
      <c r="I27" s="1603">
        <v>2341</v>
      </c>
      <c r="J27" s="1685"/>
      <c r="K27" s="1719"/>
      <c r="L27" s="1719"/>
      <c r="M27" s="1603">
        <v>494</v>
      </c>
      <c r="N27" s="1685"/>
      <c r="O27" s="1719"/>
      <c r="P27" s="1719"/>
      <c r="Q27" s="1603">
        <v>342</v>
      </c>
    </row>
    <row r="28" spans="1:17" s="440" customFormat="1" ht="15">
      <c r="A28" s="443">
        <v>14</v>
      </c>
      <c r="B28" s="1150"/>
      <c r="C28" s="1719"/>
      <c r="D28" s="1719"/>
      <c r="E28" s="1719">
        <v>2535</v>
      </c>
      <c r="F28" s="1685"/>
      <c r="G28" s="1719"/>
      <c r="H28" s="1719"/>
      <c r="I28" s="1603">
        <v>2356</v>
      </c>
      <c r="J28" s="1685"/>
      <c r="K28" s="1719"/>
      <c r="L28" s="1719"/>
      <c r="M28" s="1603">
        <v>512</v>
      </c>
      <c r="N28" s="1685"/>
      <c r="O28" s="1719"/>
      <c r="P28" s="1719"/>
      <c r="Q28" s="1603">
        <v>417</v>
      </c>
    </row>
    <row r="29" spans="1:17" s="440" customFormat="1" ht="15">
      <c r="A29" s="443">
        <v>15</v>
      </c>
      <c r="B29" s="1150"/>
      <c r="C29" s="1719"/>
      <c r="D29" s="1719"/>
      <c r="E29" s="1719">
        <v>2483</v>
      </c>
      <c r="F29" s="1685"/>
      <c r="G29" s="1719"/>
      <c r="H29" s="1719"/>
      <c r="I29" s="1603">
        <v>2300</v>
      </c>
      <c r="J29" s="1685"/>
      <c r="K29" s="1719"/>
      <c r="L29" s="1719"/>
      <c r="M29" s="1603">
        <v>520</v>
      </c>
      <c r="N29" s="1685"/>
      <c r="O29" s="1719"/>
      <c r="P29" s="1719"/>
      <c r="Q29" s="1603">
        <v>447</v>
      </c>
    </row>
    <row r="30" spans="1:17" s="440" customFormat="1" ht="15">
      <c r="A30" s="443">
        <v>16</v>
      </c>
      <c r="B30" s="1150"/>
      <c r="C30" s="1719"/>
      <c r="D30" s="1719"/>
      <c r="E30" s="1719">
        <v>2504</v>
      </c>
      <c r="F30" s="1685"/>
      <c r="G30" s="1719"/>
      <c r="H30" s="1719"/>
      <c r="I30" s="1603">
        <v>2354</v>
      </c>
      <c r="J30" s="1685"/>
      <c r="K30" s="1719"/>
      <c r="L30" s="1719"/>
      <c r="M30" s="1603">
        <v>502</v>
      </c>
      <c r="N30" s="1685"/>
      <c r="O30" s="1719"/>
      <c r="P30" s="1719"/>
      <c r="Q30" s="1603">
        <v>471</v>
      </c>
    </row>
    <row r="31" spans="1:17" s="444" customFormat="1" ht="15">
      <c r="A31" s="443">
        <v>17</v>
      </c>
      <c r="B31" s="1150"/>
      <c r="C31" s="1719"/>
      <c r="D31" s="1719"/>
      <c r="E31" s="1719">
        <v>2531</v>
      </c>
      <c r="F31" s="1685"/>
      <c r="G31" s="1719"/>
      <c r="H31" s="1719"/>
      <c r="I31" s="1603">
        <v>2352</v>
      </c>
      <c r="J31" s="1685"/>
      <c r="K31" s="1719"/>
      <c r="L31" s="1719"/>
      <c r="M31" s="1603">
        <v>465</v>
      </c>
      <c r="N31" s="1685"/>
      <c r="O31" s="1719"/>
      <c r="P31" s="1719"/>
      <c r="Q31" s="1603">
        <v>429</v>
      </c>
    </row>
    <row r="32" spans="1:17" s="444" customFormat="1" ht="15">
      <c r="A32" s="443">
        <v>18</v>
      </c>
      <c r="B32" s="1150"/>
      <c r="C32" s="1719"/>
      <c r="D32" s="1719"/>
      <c r="E32" s="1719">
        <v>2635</v>
      </c>
      <c r="F32" s="1685"/>
      <c r="G32" s="1719"/>
      <c r="H32" s="1719"/>
      <c r="I32" s="1603">
        <v>2444</v>
      </c>
      <c r="J32" s="1685"/>
      <c r="K32" s="1719"/>
      <c r="L32" s="1719"/>
      <c r="M32" s="1603">
        <v>382</v>
      </c>
      <c r="N32" s="1685"/>
      <c r="O32" s="1719"/>
      <c r="P32" s="1719"/>
      <c r="Q32" s="1603">
        <v>270</v>
      </c>
    </row>
    <row r="33" spans="1:33" s="444" customFormat="1" ht="15">
      <c r="A33" s="443">
        <v>19</v>
      </c>
      <c r="B33" s="1150"/>
      <c r="C33" s="1719"/>
      <c r="D33" s="1719"/>
      <c r="E33" s="1719">
        <v>2802</v>
      </c>
      <c r="F33" s="1685"/>
      <c r="G33" s="1719"/>
      <c r="H33" s="1719"/>
      <c r="I33" s="1603">
        <v>2644</v>
      </c>
      <c r="J33" s="1685"/>
      <c r="K33" s="1719"/>
      <c r="L33" s="1719"/>
      <c r="M33" s="1603">
        <v>357</v>
      </c>
      <c r="N33" s="1685"/>
      <c r="O33" s="1719"/>
      <c r="P33" s="1719"/>
      <c r="Q33" s="1603">
        <v>213</v>
      </c>
    </row>
    <row r="34" spans="1:33" s="444" customFormat="1" ht="15">
      <c r="A34" s="443">
        <v>20</v>
      </c>
      <c r="B34" s="1150"/>
      <c r="C34" s="1719"/>
      <c r="D34" s="1719"/>
      <c r="E34" s="1719">
        <v>2871</v>
      </c>
      <c r="F34" s="1685"/>
      <c r="G34" s="1719"/>
      <c r="H34" s="1719"/>
      <c r="I34" s="1603">
        <v>2771</v>
      </c>
      <c r="J34" s="1685"/>
      <c r="K34" s="1719"/>
      <c r="L34" s="1719"/>
      <c r="M34" s="1603">
        <v>366</v>
      </c>
      <c r="N34" s="1685"/>
      <c r="O34" s="1719"/>
      <c r="P34" s="1719"/>
      <c r="Q34" s="1603">
        <v>208</v>
      </c>
    </row>
    <row r="35" spans="1:33" s="444" customFormat="1" ht="15">
      <c r="A35" s="443">
        <v>21</v>
      </c>
      <c r="B35" s="1150"/>
      <c r="C35" s="1719"/>
      <c r="D35" s="1719"/>
      <c r="E35" s="1719">
        <v>2900</v>
      </c>
      <c r="F35" s="1685"/>
      <c r="G35" s="1719"/>
      <c r="H35" s="1719"/>
      <c r="I35" s="1603">
        <v>2814</v>
      </c>
      <c r="J35" s="1685"/>
      <c r="K35" s="1719"/>
      <c r="L35" s="1719"/>
      <c r="M35" s="1603">
        <v>345</v>
      </c>
      <c r="N35" s="1685"/>
      <c r="O35" s="1719"/>
      <c r="P35" s="1719"/>
      <c r="Q35" s="1603">
        <v>208</v>
      </c>
    </row>
    <row r="36" spans="1:33" s="444" customFormat="1" ht="15">
      <c r="A36" s="443">
        <v>22</v>
      </c>
      <c r="B36" s="1150"/>
      <c r="C36" s="1719"/>
      <c r="D36" s="1719"/>
      <c r="E36" s="1719">
        <v>2805</v>
      </c>
      <c r="F36" s="1685"/>
      <c r="G36" s="1719"/>
      <c r="H36" s="1719"/>
      <c r="I36" s="1603">
        <v>2770</v>
      </c>
      <c r="J36" s="1685"/>
      <c r="K36" s="1719"/>
      <c r="L36" s="1719"/>
      <c r="M36" s="1603">
        <v>317</v>
      </c>
      <c r="N36" s="1685"/>
      <c r="O36" s="1719"/>
      <c r="P36" s="1719"/>
      <c r="Q36" s="1603">
        <v>192</v>
      </c>
    </row>
    <row r="37" spans="1:33" s="444" customFormat="1" ht="15">
      <c r="A37" s="443">
        <v>23</v>
      </c>
      <c r="B37" s="1150"/>
      <c r="C37" s="1719"/>
      <c r="D37" s="1719"/>
      <c r="E37" s="1603">
        <v>2554</v>
      </c>
      <c r="F37" s="1685"/>
      <c r="G37" s="1719"/>
      <c r="H37" s="1719"/>
      <c r="I37" s="1603">
        <v>2561</v>
      </c>
      <c r="J37" s="1685"/>
      <c r="K37" s="1719"/>
      <c r="L37" s="1719"/>
      <c r="M37" s="1603">
        <v>288</v>
      </c>
      <c r="N37" s="1685"/>
      <c r="O37" s="1719"/>
      <c r="P37" s="1719"/>
      <c r="Q37" s="1603">
        <v>167</v>
      </c>
    </row>
    <row r="38" spans="1:33" s="444" customFormat="1" ht="15">
      <c r="A38" s="443">
        <v>24</v>
      </c>
      <c r="B38" s="1150"/>
      <c r="C38" s="1719"/>
      <c r="D38" s="1719"/>
      <c r="E38" s="1603">
        <v>2102</v>
      </c>
      <c r="F38" s="1685"/>
      <c r="G38" s="1719"/>
      <c r="H38" s="1719"/>
      <c r="I38" s="1603">
        <v>2088</v>
      </c>
      <c r="J38" s="1685"/>
      <c r="K38" s="1719"/>
      <c r="L38" s="1719"/>
      <c r="M38" s="1603">
        <v>248</v>
      </c>
      <c r="N38" s="1685"/>
      <c r="O38" s="1719"/>
      <c r="P38" s="1719"/>
      <c r="Q38" s="1603">
        <v>129</v>
      </c>
    </row>
    <row r="39" spans="1:33" s="444" customFormat="1" ht="15">
      <c r="A39" s="443" t="s">
        <v>19</v>
      </c>
      <c r="B39" s="1187"/>
      <c r="C39" s="1720"/>
      <c r="D39" s="1720"/>
      <c r="E39" s="1721">
        <f>SUM(E15:E38)</f>
        <v>55226</v>
      </c>
      <c r="F39" s="1720"/>
      <c r="G39" s="1720"/>
      <c r="H39" s="1720"/>
      <c r="I39" s="1721">
        <f>SUM(I15:I38)</f>
        <v>52605</v>
      </c>
      <c r="J39" s="1720"/>
      <c r="K39" s="1720"/>
      <c r="L39" s="1720"/>
      <c r="M39" s="1721">
        <f>SUM(M15:M38)</f>
        <v>9125</v>
      </c>
      <c r="N39" s="1720"/>
      <c r="O39" s="1720"/>
      <c r="P39" s="1720"/>
      <c r="Q39" s="1721">
        <f>SUM(Q15:Q38)</f>
        <v>6385</v>
      </c>
    </row>
    <row r="40" spans="1:33" s="433" customFormat="1" ht="12.75" customHeight="1">
      <c r="A40" s="433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33" customFormat="1" ht="12.75" customHeight="1">
      <c r="A41" s="433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>
      <c r="A42" s="433" t="s">
        <v>651</v>
      </c>
      <c r="K42" s="433"/>
      <c r="L42" s="433"/>
      <c r="M42" s="433"/>
      <c r="N42" s="433"/>
      <c r="O42" s="433"/>
      <c r="P42" s="433"/>
      <c r="Q42" s="433"/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>
      <c r="A43" s="433" t="s">
        <v>23</v>
      </c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Z15" sqref="Z15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51" t="s">
        <v>484</v>
      </c>
      <c r="C1" s="2142"/>
      <c r="D1" s="2142"/>
      <c r="E1" s="2142"/>
      <c r="F1" s="2142"/>
      <c r="J1" s="730" t="s">
        <v>176</v>
      </c>
      <c r="N1" s="2758" t="s">
        <v>100</v>
      </c>
      <c r="O1" s="2758"/>
      <c r="P1" s="2758"/>
      <c r="Q1" s="2758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33" customFormat="1" ht="10.5" customHeight="1">
      <c r="B2" s="2752" t="s">
        <v>1</v>
      </c>
      <c r="C2" s="2128"/>
      <c r="D2" s="2128"/>
      <c r="E2" s="2128"/>
      <c r="F2" s="2128"/>
      <c r="N2" s="2752" t="s">
        <v>2</v>
      </c>
      <c r="O2" s="2759"/>
      <c r="P2" s="2759"/>
      <c r="Q2" s="2759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33" customFormat="1" ht="13.5" customHeight="1">
      <c r="N3" s="433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33" customFormat="1" ht="15" customHeight="1">
      <c r="B4" s="2750" t="s">
        <v>4</v>
      </c>
      <c r="C4" s="2142"/>
      <c r="D4" s="435"/>
      <c r="E4" s="975"/>
      <c r="F4" s="975"/>
      <c r="G4" s="975"/>
      <c r="H4" s="975"/>
      <c r="I4" s="909" t="s">
        <v>5</v>
      </c>
      <c r="J4" s="2002"/>
      <c r="K4" s="2002"/>
      <c r="L4" s="2002"/>
      <c r="O4" s="436" t="s">
        <v>710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33" customFormat="1" ht="9.75" customHeight="1">
      <c r="B5" s="2755" t="s">
        <v>7</v>
      </c>
      <c r="C5" s="2140"/>
      <c r="D5" s="2002"/>
      <c r="E5" s="2002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33" customFormat="1" ht="12" customHeight="1">
      <c r="A6" s="275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33" customFormat="1" ht="15.75">
      <c r="A7" s="275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33" customFormat="1" ht="9" customHeight="1">
      <c r="A8" s="1297">
        <v>1516</v>
      </c>
      <c r="B8" s="1297">
        <v>1514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33" customFormat="1">
      <c r="A9" s="2760" t="s">
        <v>9</v>
      </c>
      <c r="B9" s="2763" t="s">
        <v>10</v>
      </c>
      <c r="C9" s="2764"/>
      <c r="D9" s="2764"/>
      <c r="E9" s="2764"/>
      <c r="F9" s="2764"/>
      <c r="G9" s="2764"/>
      <c r="H9" s="2764"/>
      <c r="I9" s="2765"/>
      <c r="J9" s="2763" t="s">
        <v>11</v>
      </c>
      <c r="K9" s="2764"/>
      <c r="L9" s="2764"/>
      <c r="M9" s="2764"/>
      <c r="N9" s="2764"/>
      <c r="O9" s="2764"/>
      <c r="P9" s="2764"/>
      <c r="Q9" s="2765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33" customFormat="1">
      <c r="A10" s="2761"/>
      <c r="B10" s="2753" t="s">
        <v>711</v>
      </c>
      <c r="C10" s="2754"/>
      <c r="D10" s="2754"/>
      <c r="E10" s="2766"/>
      <c r="F10" s="2753" t="s">
        <v>712</v>
      </c>
      <c r="G10" s="2135"/>
      <c r="H10" s="2135"/>
      <c r="I10" s="2136"/>
      <c r="J10" s="2753" t="s">
        <v>711</v>
      </c>
      <c r="K10" s="2754"/>
      <c r="L10" s="2754"/>
      <c r="M10" s="2766"/>
      <c r="N10" s="2753" t="s">
        <v>712</v>
      </c>
      <c r="O10" s="2135"/>
      <c r="P10" s="2135"/>
      <c r="Q10" s="2136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33" customFormat="1">
      <c r="A11" s="2761"/>
      <c r="B11" s="2753" t="s">
        <v>14</v>
      </c>
      <c r="C11" s="2754"/>
      <c r="E11" s="2004">
        <v>12000</v>
      </c>
      <c r="F11" s="2753" t="s">
        <v>14</v>
      </c>
      <c r="G11" s="2754"/>
      <c r="H11" s="2003"/>
      <c r="I11" s="2004">
        <v>12000</v>
      </c>
      <c r="J11" s="2753" t="s">
        <v>14</v>
      </c>
      <c r="K11" s="2754"/>
      <c r="L11" s="2003"/>
      <c r="M11" s="2004">
        <f>E11</f>
        <v>12000</v>
      </c>
      <c r="N11" s="2753" t="s">
        <v>14</v>
      </c>
      <c r="O11" s="2754"/>
      <c r="P11" s="2003"/>
      <c r="Q11" s="2004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40" customFormat="1" ht="35.25" customHeight="1">
      <c r="A12" s="2762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50"/>
      <c r="C14" s="1719"/>
      <c r="D14" s="1719"/>
      <c r="E14" s="1719"/>
      <c r="F14" s="1685"/>
      <c r="G14" s="1719"/>
      <c r="H14" s="1719"/>
      <c r="I14" s="1719"/>
      <c r="J14" s="1685"/>
      <c r="K14" s="1719"/>
      <c r="L14" s="1719"/>
      <c r="M14" s="1719"/>
      <c r="N14" s="1685"/>
      <c r="O14" s="1719"/>
      <c r="P14" s="1719"/>
      <c r="Q14" s="1719"/>
    </row>
    <row r="15" spans="1:33" s="1437" customFormat="1" ht="15">
      <c r="A15" s="1436">
        <v>1</v>
      </c>
      <c r="B15" s="1150"/>
      <c r="C15" s="1719"/>
      <c r="D15" s="1719"/>
      <c r="E15" s="1719">
        <v>43.6</v>
      </c>
      <c r="F15" s="1685"/>
      <c r="G15" s="1719"/>
      <c r="H15" s="1719"/>
      <c r="I15" s="1603">
        <v>0</v>
      </c>
      <c r="J15" s="1685"/>
      <c r="K15" s="1719"/>
      <c r="L15" s="1719"/>
      <c r="M15" s="1603"/>
      <c r="N15" s="1685"/>
      <c r="O15" s="1719"/>
      <c r="P15" s="1719"/>
      <c r="Q15" s="1603">
        <v>0</v>
      </c>
    </row>
    <row r="16" spans="1:33" s="440" customFormat="1" ht="15">
      <c r="A16" s="443">
        <v>2</v>
      </c>
      <c r="B16" s="1150"/>
      <c r="C16" s="1719"/>
      <c r="D16" s="1719"/>
      <c r="E16" s="1719">
        <v>38.799999999999997</v>
      </c>
      <c r="F16" s="1685"/>
      <c r="G16" s="1719"/>
      <c r="H16" s="1719"/>
      <c r="I16" s="1603">
        <v>0</v>
      </c>
      <c r="J16" s="1685"/>
      <c r="K16" s="1719"/>
      <c r="L16" s="1719"/>
      <c r="M16" s="1603"/>
      <c r="N16" s="1685"/>
      <c r="O16" s="1719"/>
      <c r="P16" s="1719"/>
      <c r="Q16" s="1603">
        <v>0</v>
      </c>
    </row>
    <row r="17" spans="1:17" s="440" customFormat="1" ht="15">
      <c r="A17" s="443">
        <v>3</v>
      </c>
      <c r="B17" s="1150"/>
      <c r="C17" s="1719"/>
      <c r="D17" s="1719"/>
      <c r="E17" s="1719">
        <v>37.200000000000003</v>
      </c>
      <c r="F17" s="1685"/>
      <c r="G17" s="1719"/>
      <c r="H17" s="1719"/>
      <c r="I17" s="1603">
        <v>0</v>
      </c>
      <c r="J17" s="1685"/>
      <c r="K17" s="1719"/>
      <c r="L17" s="1719"/>
      <c r="M17" s="1603"/>
      <c r="N17" s="1685"/>
      <c r="O17" s="1719"/>
      <c r="P17" s="1719"/>
      <c r="Q17" s="1603">
        <v>0</v>
      </c>
    </row>
    <row r="18" spans="1:17" s="440" customFormat="1" ht="15">
      <c r="A18" s="443">
        <v>4</v>
      </c>
      <c r="B18" s="1150"/>
      <c r="C18" s="1719"/>
      <c r="D18" s="1719"/>
      <c r="E18" s="1719">
        <v>32.4</v>
      </c>
      <c r="F18" s="1685"/>
      <c r="G18" s="1719"/>
      <c r="H18" s="1719"/>
      <c r="I18" s="1603">
        <v>0</v>
      </c>
      <c r="J18" s="1685"/>
      <c r="K18" s="1719"/>
      <c r="L18" s="1719"/>
      <c r="M18" s="1603"/>
      <c r="N18" s="1685"/>
      <c r="O18" s="1719"/>
      <c r="P18" s="1719"/>
      <c r="Q18" s="1603">
        <v>0</v>
      </c>
    </row>
    <row r="19" spans="1:17" s="440" customFormat="1" ht="15">
      <c r="A19" s="443">
        <v>5</v>
      </c>
      <c r="B19" s="1150"/>
      <c r="C19" s="1719"/>
      <c r="D19" s="1719"/>
      <c r="E19" s="1719">
        <v>32.4</v>
      </c>
      <c r="F19" s="1685"/>
      <c r="G19" s="1719"/>
      <c r="H19" s="1719"/>
      <c r="I19" s="1603">
        <v>0</v>
      </c>
      <c r="J19" s="1685"/>
      <c r="K19" s="1719"/>
      <c r="L19" s="1719"/>
      <c r="M19" s="1603"/>
      <c r="N19" s="1685"/>
      <c r="O19" s="1719"/>
      <c r="P19" s="1719"/>
      <c r="Q19" s="1603">
        <v>0</v>
      </c>
    </row>
    <row r="20" spans="1:17" s="440" customFormat="1" ht="15">
      <c r="A20" s="443">
        <v>6</v>
      </c>
      <c r="B20" s="1150"/>
      <c r="C20" s="1719"/>
      <c r="D20" s="1719"/>
      <c r="E20" s="1719">
        <v>34</v>
      </c>
      <c r="F20" s="1685"/>
      <c r="G20" s="1719"/>
      <c r="H20" s="1719"/>
      <c r="I20" s="1603">
        <v>0</v>
      </c>
      <c r="J20" s="1685"/>
      <c r="K20" s="1719"/>
      <c r="L20" s="1719"/>
      <c r="M20" s="1603"/>
      <c r="N20" s="1685"/>
      <c r="O20" s="1719"/>
      <c r="P20" s="1719"/>
      <c r="Q20" s="1603">
        <v>0</v>
      </c>
    </row>
    <row r="21" spans="1:17" s="440" customFormat="1" ht="15">
      <c r="A21" s="443">
        <v>7</v>
      </c>
      <c r="B21" s="1150"/>
      <c r="C21" s="1719"/>
      <c r="D21" s="1719"/>
      <c r="E21" s="1719">
        <v>41.2</v>
      </c>
      <c r="F21" s="1685"/>
      <c r="G21" s="1719"/>
      <c r="H21" s="1719"/>
      <c r="I21" s="1603">
        <v>0</v>
      </c>
      <c r="J21" s="1685"/>
      <c r="K21" s="1719"/>
      <c r="L21" s="1719"/>
      <c r="M21" s="1603"/>
      <c r="N21" s="1685"/>
      <c r="O21" s="1719"/>
      <c r="P21" s="1719"/>
      <c r="Q21" s="1603">
        <v>0</v>
      </c>
    </row>
    <row r="22" spans="1:17" s="440" customFormat="1" ht="15">
      <c r="A22" s="443">
        <v>8</v>
      </c>
      <c r="B22" s="1150"/>
      <c r="C22" s="1719"/>
      <c r="D22" s="1719"/>
      <c r="E22" s="1719">
        <v>40.800000000000004</v>
      </c>
      <c r="F22" s="1685"/>
      <c r="G22" s="1719"/>
      <c r="H22" s="1719"/>
      <c r="I22" s="1603">
        <v>0</v>
      </c>
      <c r="J22" s="1685"/>
      <c r="K22" s="1719"/>
      <c r="L22" s="1719"/>
      <c r="M22" s="1603"/>
      <c r="N22" s="1685"/>
      <c r="O22" s="1719"/>
      <c r="P22" s="1719"/>
      <c r="Q22" s="1603">
        <v>0</v>
      </c>
    </row>
    <row r="23" spans="1:17" s="440" customFormat="1" ht="15">
      <c r="A23" s="443">
        <v>9</v>
      </c>
      <c r="B23" s="1150"/>
      <c r="C23" s="1719"/>
      <c r="D23" s="1719"/>
      <c r="E23" s="1719">
        <v>40.799999999999997</v>
      </c>
      <c r="F23" s="1685"/>
      <c r="G23" s="1719"/>
      <c r="H23" s="1719"/>
      <c r="I23" s="1603">
        <v>0</v>
      </c>
      <c r="J23" s="1685"/>
      <c r="K23" s="1719"/>
      <c r="L23" s="1719"/>
      <c r="M23" s="1603"/>
      <c r="N23" s="1685"/>
      <c r="O23" s="1719"/>
      <c r="P23" s="1719"/>
      <c r="Q23" s="1603">
        <v>0</v>
      </c>
    </row>
    <row r="24" spans="1:17" s="440" customFormat="1" ht="15">
      <c r="A24" s="443">
        <v>10</v>
      </c>
      <c r="B24" s="1150"/>
      <c r="C24" s="1719"/>
      <c r="D24" s="1719"/>
      <c r="E24" s="1719">
        <v>46</v>
      </c>
      <c r="F24" s="1685"/>
      <c r="G24" s="1719"/>
      <c r="H24" s="1719"/>
      <c r="I24" s="1603">
        <v>0</v>
      </c>
      <c r="J24" s="1685"/>
      <c r="K24" s="1719"/>
      <c r="L24" s="1719"/>
      <c r="M24" s="1603"/>
      <c r="N24" s="1685"/>
      <c r="O24" s="1719"/>
      <c r="P24" s="1719"/>
      <c r="Q24" s="1603">
        <v>0</v>
      </c>
    </row>
    <row r="25" spans="1:17" s="440" customFormat="1" ht="15">
      <c r="A25" s="443">
        <v>11</v>
      </c>
      <c r="B25" s="1150"/>
      <c r="C25" s="1719"/>
      <c r="D25" s="1719"/>
      <c r="E25" s="1719">
        <v>45.6</v>
      </c>
      <c r="F25" s="1685"/>
      <c r="G25" s="1719"/>
      <c r="H25" s="1719"/>
      <c r="I25" s="1603">
        <v>0</v>
      </c>
      <c r="J25" s="1685"/>
      <c r="K25" s="1719"/>
      <c r="L25" s="1719"/>
      <c r="M25" s="1603"/>
      <c r="N25" s="1685"/>
      <c r="O25" s="1719"/>
      <c r="P25" s="1719"/>
      <c r="Q25" s="1603">
        <v>0</v>
      </c>
    </row>
    <row r="26" spans="1:17" s="440" customFormat="1" ht="15">
      <c r="A26" s="443">
        <v>12</v>
      </c>
      <c r="B26" s="1150"/>
      <c r="C26" s="1719"/>
      <c r="D26" s="1719"/>
      <c r="E26" s="1719">
        <v>50</v>
      </c>
      <c r="F26" s="1685"/>
      <c r="G26" s="1719"/>
      <c r="H26" s="1719"/>
      <c r="I26" s="1603">
        <v>0</v>
      </c>
      <c r="J26" s="1685"/>
      <c r="K26" s="1719"/>
      <c r="L26" s="1719"/>
      <c r="M26" s="1603"/>
      <c r="N26" s="1685"/>
      <c r="O26" s="1719"/>
      <c r="P26" s="1719"/>
      <c r="Q26" s="1603">
        <v>0</v>
      </c>
    </row>
    <row r="27" spans="1:17" s="440" customFormat="1" ht="15">
      <c r="A27" s="443">
        <v>13</v>
      </c>
      <c r="B27" s="1150"/>
      <c r="C27" s="1719"/>
      <c r="D27" s="1719"/>
      <c r="E27" s="1719">
        <v>44</v>
      </c>
      <c r="F27" s="1685"/>
      <c r="G27" s="1719"/>
      <c r="H27" s="1719"/>
      <c r="I27" s="1603">
        <v>0</v>
      </c>
      <c r="J27" s="1685"/>
      <c r="K27" s="1719"/>
      <c r="L27" s="1719"/>
      <c r="M27" s="1603"/>
      <c r="N27" s="1685"/>
      <c r="O27" s="1719"/>
      <c r="P27" s="1719"/>
      <c r="Q27" s="1603">
        <v>0</v>
      </c>
    </row>
    <row r="28" spans="1:17" s="440" customFormat="1" ht="15">
      <c r="A28" s="443">
        <v>14</v>
      </c>
      <c r="B28" s="1150"/>
      <c r="C28" s="1719"/>
      <c r="D28" s="1719"/>
      <c r="E28" s="1719">
        <v>44.400000000000006</v>
      </c>
      <c r="F28" s="1685"/>
      <c r="G28" s="1719"/>
      <c r="H28" s="1719"/>
      <c r="I28" s="1603">
        <v>0</v>
      </c>
      <c r="J28" s="1685"/>
      <c r="K28" s="1719"/>
      <c r="L28" s="1719"/>
      <c r="M28" s="1603"/>
      <c r="N28" s="1685"/>
      <c r="O28" s="1719"/>
      <c r="P28" s="1719"/>
      <c r="Q28" s="1603">
        <v>0</v>
      </c>
    </row>
    <row r="29" spans="1:17" s="440" customFormat="1" ht="15">
      <c r="A29" s="443">
        <v>15</v>
      </c>
      <c r="B29" s="1150"/>
      <c r="C29" s="1719"/>
      <c r="D29" s="1719"/>
      <c r="E29" s="1719">
        <v>44.8</v>
      </c>
      <c r="F29" s="1685"/>
      <c r="G29" s="1719"/>
      <c r="H29" s="1719"/>
      <c r="I29" s="1603">
        <v>0</v>
      </c>
      <c r="J29" s="1685"/>
      <c r="K29" s="1719"/>
      <c r="L29" s="1719"/>
      <c r="M29" s="1603"/>
      <c r="N29" s="1685"/>
      <c r="O29" s="1719"/>
      <c r="P29" s="1719"/>
      <c r="Q29" s="1603">
        <v>0</v>
      </c>
    </row>
    <row r="30" spans="1:17" s="440" customFormat="1" ht="15">
      <c r="A30" s="443">
        <v>16</v>
      </c>
      <c r="B30" s="1150"/>
      <c r="C30" s="1719"/>
      <c r="D30" s="1719"/>
      <c r="E30" s="1719">
        <v>45.2</v>
      </c>
      <c r="F30" s="1685"/>
      <c r="G30" s="1719"/>
      <c r="H30" s="1719"/>
      <c r="I30" s="1603">
        <v>0</v>
      </c>
      <c r="J30" s="1685"/>
      <c r="K30" s="1719"/>
      <c r="L30" s="1719"/>
      <c r="M30" s="1603"/>
      <c r="N30" s="1685"/>
      <c r="O30" s="1719"/>
      <c r="P30" s="1719"/>
      <c r="Q30" s="1603">
        <v>0</v>
      </c>
    </row>
    <row r="31" spans="1:17" s="444" customFormat="1" ht="15">
      <c r="A31" s="443">
        <v>17</v>
      </c>
      <c r="B31" s="1150"/>
      <c r="C31" s="1719"/>
      <c r="D31" s="1719"/>
      <c r="E31" s="1719">
        <v>48</v>
      </c>
      <c r="F31" s="1685"/>
      <c r="G31" s="1719"/>
      <c r="H31" s="1719"/>
      <c r="I31" s="1603">
        <v>0</v>
      </c>
      <c r="J31" s="1685"/>
      <c r="K31" s="1719"/>
      <c r="L31" s="1719"/>
      <c r="M31" s="1603"/>
      <c r="N31" s="1685"/>
      <c r="O31" s="1719"/>
      <c r="P31" s="1719"/>
      <c r="Q31" s="1603">
        <v>0</v>
      </c>
    </row>
    <row r="32" spans="1:17" s="444" customFormat="1" ht="15">
      <c r="A32" s="443">
        <v>18</v>
      </c>
      <c r="B32" s="1150"/>
      <c r="C32" s="1719"/>
      <c r="D32" s="1719"/>
      <c r="E32" s="1719">
        <v>49.6</v>
      </c>
      <c r="F32" s="1685"/>
      <c r="G32" s="1719"/>
      <c r="H32" s="1719"/>
      <c r="I32" s="1603">
        <v>0</v>
      </c>
      <c r="J32" s="1685"/>
      <c r="K32" s="1719"/>
      <c r="L32" s="1719"/>
      <c r="M32" s="1603"/>
      <c r="N32" s="1685"/>
      <c r="O32" s="1719"/>
      <c r="P32" s="1719"/>
      <c r="Q32" s="1603">
        <v>0</v>
      </c>
    </row>
    <row r="33" spans="1:33" s="444" customFormat="1" ht="15">
      <c r="A33" s="443">
        <v>19</v>
      </c>
      <c r="B33" s="1150"/>
      <c r="C33" s="1719"/>
      <c r="D33" s="1719"/>
      <c r="E33" s="1719">
        <v>55.6</v>
      </c>
      <c r="F33" s="1685"/>
      <c r="G33" s="1719"/>
      <c r="H33" s="1719"/>
      <c r="I33" s="1603">
        <v>0</v>
      </c>
      <c r="J33" s="1685"/>
      <c r="K33" s="1719"/>
      <c r="L33" s="1719"/>
      <c r="M33" s="1603"/>
      <c r="N33" s="1685"/>
      <c r="O33" s="1719"/>
      <c r="P33" s="1719"/>
      <c r="Q33" s="1603">
        <v>0</v>
      </c>
    </row>
    <row r="34" spans="1:33" s="444" customFormat="1" ht="15">
      <c r="A34" s="443">
        <v>20</v>
      </c>
      <c r="B34" s="1150"/>
      <c r="C34" s="1719"/>
      <c r="D34" s="1719"/>
      <c r="E34" s="1719">
        <v>59.6</v>
      </c>
      <c r="F34" s="1685"/>
      <c r="G34" s="1719"/>
      <c r="H34" s="1719"/>
      <c r="I34" s="1603">
        <v>0</v>
      </c>
      <c r="J34" s="1685"/>
      <c r="K34" s="1719"/>
      <c r="L34" s="1719"/>
      <c r="M34" s="1603"/>
      <c r="N34" s="1685"/>
      <c r="O34" s="1719"/>
      <c r="P34" s="1719"/>
      <c r="Q34" s="1603">
        <v>0</v>
      </c>
    </row>
    <row r="35" spans="1:33" s="444" customFormat="1" ht="15">
      <c r="A35" s="443">
        <v>21</v>
      </c>
      <c r="B35" s="1150"/>
      <c r="C35" s="1719"/>
      <c r="D35" s="1719"/>
      <c r="E35" s="1719">
        <v>61.6</v>
      </c>
      <c r="F35" s="1685"/>
      <c r="G35" s="1719"/>
      <c r="H35" s="1719"/>
      <c r="I35" s="1603">
        <v>0</v>
      </c>
      <c r="J35" s="1685"/>
      <c r="K35" s="1719"/>
      <c r="L35" s="1719"/>
      <c r="M35" s="1603"/>
      <c r="N35" s="1685"/>
      <c r="O35" s="1719"/>
      <c r="P35" s="1719"/>
      <c r="Q35" s="1603">
        <v>0</v>
      </c>
    </row>
    <row r="36" spans="1:33" s="444" customFormat="1" ht="15">
      <c r="A36" s="443">
        <v>22</v>
      </c>
      <c r="B36" s="1150"/>
      <c r="C36" s="1719"/>
      <c r="D36" s="1719"/>
      <c r="E36" s="1719">
        <v>58.4</v>
      </c>
      <c r="F36" s="1685"/>
      <c r="G36" s="1719"/>
      <c r="H36" s="1719"/>
      <c r="I36" s="1603">
        <v>0</v>
      </c>
      <c r="J36" s="1685"/>
      <c r="K36" s="1719"/>
      <c r="L36" s="1719"/>
      <c r="M36" s="1603"/>
      <c r="N36" s="1685"/>
      <c r="O36" s="1719"/>
      <c r="P36" s="1719"/>
      <c r="Q36" s="1603">
        <v>0</v>
      </c>
    </row>
    <row r="37" spans="1:33" s="444" customFormat="1" ht="15">
      <c r="A37" s="443">
        <v>23</v>
      </c>
      <c r="B37" s="1150"/>
      <c r="C37" s="1719"/>
      <c r="D37" s="1719"/>
      <c r="E37" s="1603">
        <v>58</v>
      </c>
      <c r="F37" s="1685"/>
      <c r="G37" s="1719"/>
      <c r="H37" s="1719"/>
      <c r="I37" s="1603">
        <v>0</v>
      </c>
      <c r="J37" s="1685"/>
      <c r="K37" s="1719"/>
      <c r="L37" s="1719"/>
      <c r="M37" s="1603"/>
      <c r="N37" s="1685"/>
      <c r="O37" s="1719"/>
      <c r="P37" s="1719"/>
      <c r="Q37" s="1603">
        <v>0</v>
      </c>
    </row>
    <row r="38" spans="1:33" s="444" customFormat="1" ht="15">
      <c r="A38" s="443">
        <v>24</v>
      </c>
      <c r="B38" s="1150"/>
      <c r="C38" s="1719"/>
      <c r="D38" s="1719"/>
      <c r="E38" s="1603">
        <v>52.400000000000006</v>
      </c>
      <c r="F38" s="1685"/>
      <c r="G38" s="1719"/>
      <c r="H38" s="1719"/>
      <c r="I38" s="1603">
        <v>0</v>
      </c>
      <c r="J38" s="1685"/>
      <c r="K38" s="1719"/>
      <c r="L38" s="1719"/>
      <c r="M38" s="1603"/>
      <c r="N38" s="1685"/>
      <c r="O38" s="1719"/>
      <c r="P38" s="1719"/>
      <c r="Q38" s="1603">
        <v>0</v>
      </c>
    </row>
    <row r="39" spans="1:33" s="444" customFormat="1" ht="15">
      <c r="A39" s="443" t="s">
        <v>19</v>
      </c>
      <c r="B39" s="1187"/>
      <c r="C39" s="1720"/>
      <c r="D39" s="1720"/>
      <c r="E39" s="1721">
        <f>SUM(E15:E38)</f>
        <v>1104.4000000000001</v>
      </c>
      <c r="F39" s="1720"/>
      <c r="G39" s="1720"/>
      <c r="H39" s="1720"/>
      <c r="I39" s="1721">
        <f>SUM(I15:I38)</f>
        <v>0</v>
      </c>
      <c r="J39" s="1720"/>
      <c r="K39" s="1720"/>
      <c r="L39" s="1720"/>
      <c r="M39" s="1721">
        <f>SUM(M15:M38)</f>
        <v>0</v>
      </c>
      <c r="N39" s="1720"/>
      <c r="O39" s="1720"/>
      <c r="P39" s="1720"/>
      <c r="Q39" s="1721">
        <f>SUM(Q15:Q38)</f>
        <v>0</v>
      </c>
    </row>
    <row r="40" spans="1:33" s="433" customFormat="1" ht="12.75" customHeight="1">
      <c r="A40" s="433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33" customFormat="1" ht="12.75" customHeight="1">
      <c r="A41" s="433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>
      <c r="A42" s="433" t="s">
        <v>651</v>
      </c>
      <c r="K42" s="433"/>
      <c r="L42" s="433"/>
      <c r="M42" s="433"/>
      <c r="N42" s="433"/>
      <c r="O42" s="433"/>
      <c r="P42" s="433"/>
      <c r="Q42" s="433"/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>
      <c r="A43" s="433" t="s">
        <v>23</v>
      </c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rgb="FF92D050"/>
  </sheetPr>
  <dimension ref="A1:AG44"/>
  <sheetViews>
    <sheetView zoomScale="85" zoomScaleNormal="85" workbookViewId="0">
      <selection activeCell="T23" sqref="T23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83" t="s">
        <v>484</v>
      </c>
      <c r="C1" s="2142"/>
      <c r="D1" s="2142"/>
      <c r="E1" s="2142"/>
      <c r="F1" s="2142"/>
      <c r="J1" s="801" t="s">
        <v>176</v>
      </c>
      <c r="N1" s="2779" t="s">
        <v>100</v>
      </c>
      <c r="O1" s="2779"/>
      <c r="P1" s="2779"/>
      <c r="Q1" s="2779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>
      <c r="B2" s="2772" t="s">
        <v>1</v>
      </c>
      <c r="C2" s="2128"/>
      <c r="D2" s="2128"/>
      <c r="E2" s="2128"/>
      <c r="F2" s="2128"/>
      <c r="N2" s="2772" t="s">
        <v>2</v>
      </c>
      <c r="O2" s="2780"/>
      <c r="P2" s="2780"/>
      <c r="Q2" s="2780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>
      <c r="N3" s="446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>
      <c r="B4" s="2782" t="s">
        <v>4</v>
      </c>
      <c r="C4" s="2142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104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>
      <c r="B5" s="2781" t="s">
        <v>7</v>
      </c>
      <c r="C5" s="2140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>
      <c r="A6" s="277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>
      <c r="A7" s="277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>
      <c r="A8" s="1297">
        <v>1515</v>
      </c>
      <c r="B8" s="1297">
        <v>1517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>
      <c r="A9" s="2769" t="s">
        <v>9</v>
      </c>
      <c r="B9" s="2775" t="s">
        <v>10</v>
      </c>
      <c r="C9" s="2776"/>
      <c r="D9" s="2776"/>
      <c r="E9" s="2776"/>
      <c r="F9" s="2776"/>
      <c r="G9" s="2776"/>
      <c r="H9" s="2776"/>
      <c r="I9" s="2777"/>
      <c r="J9" s="2775" t="s">
        <v>11</v>
      </c>
      <c r="K9" s="2776"/>
      <c r="L9" s="2776"/>
      <c r="M9" s="2776"/>
      <c r="N9" s="2776"/>
      <c r="O9" s="2776"/>
      <c r="P9" s="2776"/>
      <c r="Q9" s="2777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>
      <c r="A10" s="2770"/>
      <c r="B10" s="2767" t="s">
        <v>105</v>
      </c>
      <c r="C10" s="2768"/>
      <c r="D10" s="2768"/>
      <c r="E10" s="2778"/>
      <c r="F10" s="2767" t="s">
        <v>106</v>
      </c>
      <c r="G10" s="2135"/>
      <c r="H10" s="2135"/>
      <c r="I10" s="2136"/>
      <c r="J10" s="2767" t="s">
        <v>105</v>
      </c>
      <c r="K10" s="2768"/>
      <c r="L10" s="2768"/>
      <c r="M10" s="2778"/>
      <c r="N10" s="2767" t="s">
        <v>106</v>
      </c>
      <c r="O10" s="2768"/>
      <c r="P10" s="2768"/>
      <c r="Q10" s="2778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>
      <c r="A11" s="2770"/>
      <c r="B11" s="2767" t="s">
        <v>14</v>
      </c>
      <c r="C11" s="2768"/>
      <c r="E11" s="451">
        <v>12000</v>
      </c>
      <c r="F11" s="2767" t="s">
        <v>14</v>
      </c>
      <c r="G11" s="2768"/>
      <c r="H11" s="450"/>
      <c r="I11" s="451">
        <v>12000</v>
      </c>
      <c r="J11" s="2767" t="s">
        <v>14</v>
      </c>
      <c r="K11" s="2768"/>
      <c r="L11" s="450"/>
      <c r="M11" s="451">
        <f>E11</f>
        <v>12000</v>
      </c>
      <c r="N11" s="2767" t="s">
        <v>14</v>
      </c>
      <c r="O11" s="2768"/>
      <c r="P11" s="450"/>
      <c r="Q11" s="451">
        <f>I11</f>
        <v>12000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>
      <c r="A12" s="2771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50"/>
      <c r="C14" s="1722"/>
      <c r="D14" s="1722"/>
      <c r="E14" s="1722"/>
      <c r="F14" s="1685"/>
      <c r="G14" s="1722"/>
      <c r="H14" s="1722"/>
      <c r="I14" s="1722"/>
      <c r="J14" s="1685"/>
      <c r="K14" s="1722"/>
      <c r="L14" s="1722"/>
      <c r="M14" s="1722"/>
      <c r="N14" s="1685"/>
      <c r="O14" s="1722"/>
      <c r="P14" s="1722"/>
      <c r="Q14" s="1722"/>
    </row>
    <row r="15" spans="1:33" s="1435" customFormat="1" ht="15">
      <c r="A15" s="1432">
        <v>1</v>
      </c>
      <c r="B15" s="1150"/>
      <c r="C15" s="1722"/>
      <c r="D15" s="1722"/>
      <c r="E15" s="1722">
        <v>1015</v>
      </c>
      <c r="F15" s="1685"/>
      <c r="G15" s="1722"/>
      <c r="H15" s="1722"/>
      <c r="I15" s="1603">
        <v>765</v>
      </c>
      <c r="J15" s="1685"/>
      <c r="K15" s="1722"/>
      <c r="L15" s="1722"/>
      <c r="M15" s="1603">
        <v>76</v>
      </c>
      <c r="N15" s="1685"/>
      <c r="O15" s="1722"/>
      <c r="P15" s="1722"/>
      <c r="Q15" s="1603">
        <v>82</v>
      </c>
    </row>
    <row r="16" spans="1:33" s="453" customFormat="1" ht="15">
      <c r="A16" s="456">
        <v>2</v>
      </c>
      <c r="B16" s="1150"/>
      <c r="C16" s="1722"/>
      <c r="D16" s="1722"/>
      <c r="E16" s="1722">
        <v>855</v>
      </c>
      <c r="F16" s="1685"/>
      <c r="G16" s="1722"/>
      <c r="H16" s="1722"/>
      <c r="I16" s="1603">
        <v>663</v>
      </c>
      <c r="J16" s="1685"/>
      <c r="K16" s="1722"/>
      <c r="L16" s="1722"/>
      <c r="M16" s="1603">
        <v>68</v>
      </c>
      <c r="N16" s="1685"/>
      <c r="O16" s="1722"/>
      <c r="P16" s="1722"/>
      <c r="Q16" s="1603">
        <v>76</v>
      </c>
    </row>
    <row r="17" spans="1:17" s="453" customFormat="1" ht="15">
      <c r="A17" s="456">
        <v>3</v>
      </c>
      <c r="B17" s="1150"/>
      <c r="C17" s="1722"/>
      <c r="D17" s="1722"/>
      <c r="E17" s="1722">
        <v>774</v>
      </c>
      <c r="F17" s="1685"/>
      <c r="G17" s="1722"/>
      <c r="H17" s="1722"/>
      <c r="I17" s="1603">
        <v>603</v>
      </c>
      <c r="J17" s="1685"/>
      <c r="K17" s="1722"/>
      <c r="L17" s="1722"/>
      <c r="M17" s="1603">
        <v>40</v>
      </c>
      <c r="N17" s="1685"/>
      <c r="O17" s="1722"/>
      <c r="P17" s="1722"/>
      <c r="Q17" s="1603">
        <v>68</v>
      </c>
    </row>
    <row r="18" spans="1:17" s="453" customFormat="1" ht="15">
      <c r="A18" s="456">
        <v>4</v>
      </c>
      <c r="B18" s="1150"/>
      <c r="C18" s="1722"/>
      <c r="D18" s="1722"/>
      <c r="E18" s="1722">
        <v>737</v>
      </c>
      <c r="F18" s="1685"/>
      <c r="G18" s="1722"/>
      <c r="H18" s="1722"/>
      <c r="I18" s="1603">
        <v>564</v>
      </c>
      <c r="J18" s="1685"/>
      <c r="K18" s="1722"/>
      <c r="L18" s="1722"/>
      <c r="M18" s="1603">
        <v>5</v>
      </c>
      <c r="N18" s="1685"/>
      <c r="O18" s="1722"/>
      <c r="P18" s="1722"/>
      <c r="Q18" s="1603">
        <v>59</v>
      </c>
    </row>
    <row r="19" spans="1:17" s="453" customFormat="1" ht="15">
      <c r="A19" s="456">
        <v>5</v>
      </c>
      <c r="B19" s="1150"/>
      <c r="C19" s="1722"/>
      <c r="D19" s="1722"/>
      <c r="E19" s="1722">
        <v>743</v>
      </c>
      <c r="F19" s="1685"/>
      <c r="G19" s="1722"/>
      <c r="H19" s="1722"/>
      <c r="I19" s="1603">
        <v>558</v>
      </c>
      <c r="J19" s="1685"/>
      <c r="K19" s="1722"/>
      <c r="L19" s="1722"/>
      <c r="M19" s="1603">
        <v>12</v>
      </c>
      <c r="N19" s="1685"/>
      <c r="O19" s="1722"/>
      <c r="P19" s="1722"/>
      <c r="Q19" s="1603">
        <v>64</v>
      </c>
    </row>
    <row r="20" spans="1:17" s="453" customFormat="1" ht="15">
      <c r="A20" s="456">
        <v>6</v>
      </c>
      <c r="B20" s="1150"/>
      <c r="C20" s="1722"/>
      <c r="D20" s="1722"/>
      <c r="E20" s="1722">
        <v>858</v>
      </c>
      <c r="F20" s="1685"/>
      <c r="G20" s="1722"/>
      <c r="H20" s="1722"/>
      <c r="I20" s="1603">
        <v>631</v>
      </c>
      <c r="J20" s="1685"/>
      <c r="K20" s="1722"/>
      <c r="L20" s="1722"/>
      <c r="M20" s="1603">
        <v>14</v>
      </c>
      <c r="N20" s="1685"/>
      <c r="O20" s="1722"/>
      <c r="P20" s="1722"/>
      <c r="Q20" s="1603">
        <v>73</v>
      </c>
    </row>
    <row r="21" spans="1:17" s="453" customFormat="1" ht="15">
      <c r="A21" s="456">
        <v>7</v>
      </c>
      <c r="B21" s="1150"/>
      <c r="C21" s="1722"/>
      <c r="D21" s="1722"/>
      <c r="E21" s="1722">
        <v>1140</v>
      </c>
      <c r="F21" s="1685"/>
      <c r="G21" s="1722"/>
      <c r="H21" s="1722"/>
      <c r="I21" s="1603">
        <v>866</v>
      </c>
      <c r="J21" s="1685"/>
      <c r="K21" s="1722"/>
      <c r="L21" s="1722"/>
      <c r="M21" s="1603">
        <v>31</v>
      </c>
      <c r="N21" s="1685"/>
      <c r="O21" s="1722"/>
      <c r="P21" s="1722"/>
      <c r="Q21" s="1603">
        <v>88</v>
      </c>
    </row>
    <row r="22" spans="1:17" s="453" customFormat="1" ht="15">
      <c r="A22" s="456">
        <v>8</v>
      </c>
      <c r="B22" s="1150"/>
      <c r="C22" s="1722"/>
      <c r="D22" s="1722"/>
      <c r="E22" s="1722">
        <v>1343</v>
      </c>
      <c r="F22" s="1685"/>
      <c r="G22" s="1722"/>
      <c r="H22" s="1722"/>
      <c r="I22" s="1603">
        <v>1047</v>
      </c>
      <c r="J22" s="1685"/>
      <c r="K22" s="1722"/>
      <c r="L22" s="1722"/>
      <c r="M22" s="1603">
        <v>56</v>
      </c>
      <c r="N22" s="1685"/>
      <c r="O22" s="1722"/>
      <c r="P22" s="1722"/>
      <c r="Q22" s="1603">
        <v>102</v>
      </c>
    </row>
    <row r="23" spans="1:17" s="453" customFormat="1" ht="15">
      <c r="A23" s="456">
        <v>9</v>
      </c>
      <c r="B23" s="1150"/>
      <c r="C23" s="1722"/>
      <c r="D23" s="1722"/>
      <c r="E23" s="1722">
        <v>1439</v>
      </c>
      <c r="F23" s="1685"/>
      <c r="G23" s="1722"/>
      <c r="H23" s="1722"/>
      <c r="I23" s="1603">
        <v>1065</v>
      </c>
      <c r="J23" s="1685"/>
      <c r="K23" s="1722"/>
      <c r="L23" s="1722"/>
      <c r="M23" s="1603">
        <v>98</v>
      </c>
      <c r="N23" s="1685"/>
      <c r="O23" s="1722"/>
      <c r="P23" s="1722"/>
      <c r="Q23" s="1603">
        <v>97</v>
      </c>
    </row>
    <row r="24" spans="1:17" s="453" customFormat="1" ht="15">
      <c r="A24" s="456">
        <v>10</v>
      </c>
      <c r="B24" s="1150"/>
      <c r="C24" s="1722"/>
      <c r="D24" s="1722"/>
      <c r="E24" s="1722">
        <v>1513</v>
      </c>
      <c r="F24" s="1685"/>
      <c r="G24" s="1722"/>
      <c r="H24" s="1722"/>
      <c r="I24" s="1603">
        <v>1082</v>
      </c>
      <c r="J24" s="1685"/>
      <c r="K24" s="1722"/>
      <c r="L24" s="1722"/>
      <c r="M24" s="1603">
        <v>119</v>
      </c>
      <c r="N24" s="1685"/>
      <c r="O24" s="1722"/>
      <c r="P24" s="1722"/>
      <c r="Q24" s="1603">
        <v>114</v>
      </c>
    </row>
    <row r="25" spans="1:17" s="453" customFormat="1" ht="15">
      <c r="A25" s="456">
        <v>11</v>
      </c>
      <c r="B25" s="1150"/>
      <c r="C25" s="1722"/>
      <c r="D25" s="1722"/>
      <c r="E25" s="1722">
        <v>1525</v>
      </c>
      <c r="F25" s="1685"/>
      <c r="G25" s="1722"/>
      <c r="H25" s="1722"/>
      <c r="I25" s="1603">
        <v>1106</v>
      </c>
      <c r="J25" s="1685"/>
      <c r="K25" s="1722"/>
      <c r="L25" s="1722"/>
      <c r="M25" s="1603">
        <v>150</v>
      </c>
      <c r="N25" s="1685"/>
      <c r="O25" s="1722"/>
      <c r="P25" s="1722"/>
      <c r="Q25" s="1603">
        <v>128</v>
      </c>
    </row>
    <row r="26" spans="1:17" s="453" customFormat="1" ht="15">
      <c r="A26" s="456">
        <v>12</v>
      </c>
      <c r="B26" s="1150"/>
      <c r="C26" s="1722"/>
      <c r="D26" s="1722"/>
      <c r="E26" s="1722">
        <v>1500</v>
      </c>
      <c r="F26" s="1685"/>
      <c r="G26" s="1722"/>
      <c r="H26" s="1722"/>
      <c r="I26" s="1603">
        <v>1083</v>
      </c>
      <c r="J26" s="1685"/>
      <c r="K26" s="1722"/>
      <c r="L26" s="1722"/>
      <c r="M26" s="1603">
        <v>157</v>
      </c>
      <c r="N26" s="1685"/>
      <c r="O26" s="1722"/>
      <c r="P26" s="1722"/>
      <c r="Q26" s="1603">
        <v>127</v>
      </c>
    </row>
    <row r="27" spans="1:17" s="453" customFormat="1" ht="15">
      <c r="A27" s="456">
        <v>13</v>
      </c>
      <c r="B27" s="1150"/>
      <c r="C27" s="1722"/>
      <c r="D27" s="1722"/>
      <c r="E27" s="1722">
        <v>1524</v>
      </c>
      <c r="F27" s="1685"/>
      <c r="G27" s="1722"/>
      <c r="H27" s="1722"/>
      <c r="I27" s="1603">
        <v>1113</v>
      </c>
      <c r="J27" s="1685"/>
      <c r="K27" s="1722"/>
      <c r="L27" s="1722"/>
      <c r="M27" s="1603">
        <v>150</v>
      </c>
      <c r="N27" s="1685"/>
      <c r="O27" s="1722"/>
      <c r="P27" s="1722"/>
      <c r="Q27" s="1603">
        <v>130</v>
      </c>
    </row>
    <row r="28" spans="1:17" s="453" customFormat="1" ht="15">
      <c r="A28" s="456">
        <v>14</v>
      </c>
      <c r="B28" s="1150"/>
      <c r="C28" s="1722"/>
      <c r="D28" s="1722"/>
      <c r="E28" s="1722">
        <v>1475</v>
      </c>
      <c r="F28" s="1685"/>
      <c r="G28" s="1722"/>
      <c r="H28" s="1722"/>
      <c r="I28" s="1603">
        <v>1085</v>
      </c>
      <c r="J28" s="1685"/>
      <c r="K28" s="1722"/>
      <c r="L28" s="1722"/>
      <c r="M28" s="1603">
        <v>156</v>
      </c>
      <c r="N28" s="1685"/>
      <c r="O28" s="1722"/>
      <c r="P28" s="1722"/>
      <c r="Q28" s="1603">
        <v>126</v>
      </c>
    </row>
    <row r="29" spans="1:17" s="453" customFormat="1" ht="15">
      <c r="A29" s="456">
        <v>15</v>
      </c>
      <c r="B29" s="1150"/>
      <c r="C29" s="1722"/>
      <c r="D29" s="1722"/>
      <c r="E29" s="1722">
        <v>1453</v>
      </c>
      <c r="F29" s="1685"/>
      <c r="G29" s="1722"/>
      <c r="H29" s="1722"/>
      <c r="I29" s="1603">
        <v>1054</v>
      </c>
      <c r="J29" s="1685"/>
      <c r="K29" s="1722"/>
      <c r="L29" s="1722"/>
      <c r="M29" s="1603">
        <v>144</v>
      </c>
      <c r="N29" s="1685"/>
      <c r="O29" s="1722"/>
      <c r="P29" s="1722"/>
      <c r="Q29" s="1603">
        <v>122</v>
      </c>
    </row>
    <row r="30" spans="1:17" s="453" customFormat="1" ht="15">
      <c r="A30" s="456">
        <v>16</v>
      </c>
      <c r="B30" s="1150"/>
      <c r="C30" s="1722"/>
      <c r="D30" s="1722"/>
      <c r="E30" s="1722">
        <v>1423</v>
      </c>
      <c r="F30" s="1685"/>
      <c r="G30" s="1722"/>
      <c r="H30" s="1722"/>
      <c r="I30" s="1603">
        <v>1076</v>
      </c>
      <c r="J30" s="1685"/>
      <c r="K30" s="1722"/>
      <c r="L30" s="1722"/>
      <c r="M30" s="1603">
        <v>149</v>
      </c>
      <c r="N30" s="1685"/>
      <c r="O30" s="1722"/>
      <c r="P30" s="1722"/>
      <c r="Q30" s="1603">
        <v>138</v>
      </c>
    </row>
    <row r="31" spans="1:17" s="457" customFormat="1" ht="15">
      <c r="A31" s="456">
        <v>17</v>
      </c>
      <c r="B31" s="1150"/>
      <c r="C31" s="1722"/>
      <c r="D31" s="1722"/>
      <c r="E31" s="1722">
        <v>1444</v>
      </c>
      <c r="F31" s="1685"/>
      <c r="G31" s="1722"/>
      <c r="H31" s="1722"/>
      <c r="I31" s="1603">
        <v>1098</v>
      </c>
      <c r="J31" s="1685"/>
      <c r="K31" s="1722"/>
      <c r="L31" s="1722"/>
      <c r="M31" s="1603">
        <v>155</v>
      </c>
      <c r="N31" s="1685"/>
      <c r="O31" s="1722"/>
      <c r="P31" s="1722"/>
      <c r="Q31" s="1603">
        <v>136</v>
      </c>
    </row>
    <row r="32" spans="1:17" s="457" customFormat="1" ht="15">
      <c r="A32" s="456">
        <v>18</v>
      </c>
      <c r="B32" s="1150"/>
      <c r="C32" s="1722"/>
      <c r="D32" s="1722"/>
      <c r="E32" s="1722">
        <v>1469</v>
      </c>
      <c r="F32" s="1685"/>
      <c r="G32" s="1722"/>
      <c r="H32" s="1722"/>
      <c r="I32" s="1603">
        <v>1152</v>
      </c>
      <c r="J32" s="1685"/>
      <c r="K32" s="1722"/>
      <c r="L32" s="1722"/>
      <c r="M32" s="1603">
        <v>97</v>
      </c>
      <c r="N32" s="1685"/>
      <c r="O32" s="1722"/>
      <c r="P32" s="1722"/>
      <c r="Q32" s="1603">
        <v>125</v>
      </c>
    </row>
    <row r="33" spans="1:33" s="457" customFormat="1" ht="15">
      <c r="A33" s="456">
        <v>19</v>
      </c>
      <c r="B33" s="1150"/>
      <c r="C33" s="1722"/>
      <c r="D33" s="1722"/>
      <c r="E33" s="1722">
        <v>1574</v>
      </c>
      <c r="F33" s="1685"/>
      <c r="G33" s="1722"/>
      <c r="H33" s="1722"/>
      <c r="I33" s="1603">
        <v>1293</v>
      </c>
      <c r="J33" s="1685"/>
      <c r="K33" s="1722"/>
      <c r="L33" s="1722"/>
      <c r="M33" s="1603">
        <v>90</v>
      </c>
      <c r="N33" s="1685"/>
      <c r="O33" s="1722"/>
      <c r="P33" s="1722"/>
      <c r="Q33" s="1603">
        <v>123</v>
      </c>
    </row>
    <row r="34" spans="1:33" s="457" customFormat="1" ht="15">
      <c r="A34" s="456">
        <v>20</v>
      </c>
      <c r="B34" s="1150"/>
      <c r="C34" s="1722"/>
      <c r="D34" s="1722"/>
      <c r="E34" s="1722">
        <v>1619</v>
      </c>
      <c r="F34" s="1685"/>
      <c r="G34" s="1722"/>
      <c r="H34" s="1722"/>
      <c r="I34" s="1603">
        <v>1304</v>
      </c>
      <c r="J34" s="1685"/>
      <c r="K34" s="1722"/>
      <c r="L34" s="1722"/>
      <c r="M34" s="1603">
        <v>85</v>
      </c>
      <c r="N34" s="1685"/>
      <c r="O34" s="1722"/>
      <c r="P34" s="1722"/>
      <c r="Q34" s="1603">
        <v>124</v>
      </c>
    </row>
    <row r="35" spans="1:33" s="457" customFormat="1" ht="15">
      <c r="A35" s="456">
        <v>21</v>
      </c>
      <c r="B35" s="1150"/>
      <c r="C35" s="1722"/>
      <c r="D35" s="1722"/>
      <c r="E35" s="1722">
        <v>1695</v>
      </c>
      <c r="F35" s="1685"/>
      <c r="G35" s="1722"/>
      <c r="H35" s="1722"/>
      <c r="I35" s="1603">
        <v>1268</v>
      </c>
      <c r="J35" s="1685"/>
      <c r="K35" s="1722"/>
      <c r="L35" s="1722"/>
      <c r="M35" s="1603">
        <v>65</v>
      </c>
      <c r="N35" s="1685"/>
      <c r="O35" s="1722"/>
      <c r="P35" s="1722"/>
      <c r="Q35" s="1603">
        <v>103</v>
      </c>
    </row>
    <row r="36" spans="1:33" s="457" customFormat="1" ht="15">
      <c r="A36" s="456">
        <v>22</v>
      </c>
      <c r="B36" s="1150"/>
      <c r="C36" s="1722"/>
      <c r="D36" s="1722"/>
      <c r="E36" s="1722">
        <v>1630</v>
      </c>
      <c r="F36" s="1685"/>
      <c r="G36" s="1722"/>
      <c r="H36" s="1722"/>
      <c r="I36" s="1603">
        <v>1271</v>
      </c>
      <c r="J36" s="1685"/>
      <c r="K36" s="1722"/>
      <c r="L36" s="1722"/>
      <c r="M36" s="1603">
        <v>35</v>
      </c>
      <c r="N36" s="1685"/>
      <c r="O36" s="1722"/>
      <c r="P36" s="1722"/>
      <c r="Q36" s="1603">
        <v>84</v>
      </c>
    </row>
    <row r="37" spans="1:33" s="457" customFormat="1" ht="15">
      <c r="A37" s="456">
        <v>23</v>
      </c>
      <c r="B37" s="1150"/>
      <c r="C37" s="1722"/>
      <c r="D37" s="1722"/>
      <c r="E37" s="1603">
        <v>1502</v>
      </c>
      <c r="F37" s="1685"/>
      <c r="G37" s="1722"/>
      <c r="H37" s="1722"/>
      <c r="I37" s="1603">
        <v>1195</v>
      </c>
      <c r="J37" s="1685"/>
      <c r="K37" s="1722"/>
      <c r="L37" s="1722"/>
      <c r="M37" s="1603">
        <v>24</v>
      </c>
      <c r="N37" s="1685"/>
      <c r="O37" s="1722"/>
      <c r="P37" s="1722"/>
      <c r="Q37" s="1603">
        <v>69</v>
      </c>
    </row>
    <row r="38" spans="1:33" s="457" customFormat="1" ht="15">
      <c r="A38" s="456">
        <v>24</v>
      </c>
      <c r="B38" s="1150"/>
      <c r="C38" s="1722"/>
      <c r="D38" s="1722"/>
      <c r="E38" s="1603">
        <v>1220</v>
      </c>
      <c r="F38" s="1685"/>
      <c r="G38" s="1722"/>
      <c r="H38" s="1722"/>
      <c r="I38" s="1603">
        <v>918</v>
      </c>
      <c r="J38" s="1685"/>
      <c r="K38" s="1722"/>
      <c r="L38" s="1722"/>
      <c r="M38" s="1603">
        <v>12</v>
      </c>
      <c r="N38" s="1685"/>
      <c r="O38" s="1722"/>
      <c r="P38" s="1722"/>
      <c r="Q38" s="1603">
        <v>48</v>
      </c>
    </row>
    <row r="39" spans="1:33" s="457" customFormat="1" ht="15">
      <c r="A39" s="456" t="s">
        <v>19</v>
      </c>
      <c r="B39" s="1185"/>
      <c r="C39" s="1723"/>
      <c r="D39" s="1723"/>
      <c r="E39" s="1724">
        <f>SUM(E15:E38)</f>
        <v>31470</v>
      </c>
      <c r="F39" s="1723"/>
      <c r="G39" s="1723"/>
      <c r="H39" s="1723"/>
      <c r="I39" s="1724">
        <f>SUM(I15:I38)</f>
        <v>23860</v>
      </c>
      <c r="J39" s="1723"/>
      <c r="K39" s="1723"/>
      <c r="L39" s="1723"/>
      <c r="M39" s="1724">
        <f>SUM(M15:M38)</f>
        <v>1988</v>
      </c>
      <c r="N39" s="1723"/>
      <c r="O39" s="1723"/>
      <c r="P39" s="1723"/>
      <c r="Q39" s="1724">
        <f>SUM(Q15:Q38)</f>
        <v>2406</v>
      </c>
    </row>
    <row r="40" spans="1:33" s="446" customFormat="1" ht="12.75" customHeight="1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446" t="s">
        <v>651</v>
      </c>
      <c r="K42" s="446"/>
      <c r="L42" s="446"/>
      <c r="M42" s="446"/>
      <c r="N42" s="446"/>
      <c r="O42" s="446"/>
      <c r="P42" s="446"/>
      <c r="Q42" s="446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A43" s="446" t="s">
        <v>23</v>
      </c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rgb="FF92D050"/>
  </sheetPr>
  <dimension ref="A1:AG44"/>
  <sheetViews>
    <sheetView zoomScale="85" zoomScaleNormal="85" workbookViewId="0">
      <selection activeCell="V25" sqref="V25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83" t="s">
        <v>484</v>
      </c>
      <c r="C1" s="2142"/>
      <c r="D1" s="2142"/>
      <c r="E1" s="2142"/>
      <c r="F1" s="2142"/>
      <c r="J1" s="801" t="s">
        <v>176</v>
      </c>
      <c r="N1" s="2779" t="s">
        <v>100</v>
      </c>
      <c r="O1" s="2779"/>
      <c r="P1" s="2779"/>
      <c r="Q1" s="2779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>
      <c r="B2" s="2772" t="s">
        <v>1</v>
      </c>
      <c r="C2" s="2128"/>
      <c r="D2" s="2128"/>
      <c r="E2" s="2128"/>
      <c r="F2" s="2128"/>
      <c r="N2" s="2772" t="s">
        <v>2</v>
      </c>
      <c r="O2" s="2780"/>
      <c r="P2" s="2780"/>
      <c r="Q2" s="2780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>
      <c r="N3" s="446" t="s">
        <v>3</v>
      </c>
      <c r="O3" s="446" t="s">
        <v>695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>
      <c r="B4" s="2782" t="s">
        <v>4</v>
      </c>
      <c r="C4" s="2142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619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>
      <c r="B5" s="2781" t="s">
        <v>7</v>
      </c>
      <c r="C5" s="2140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>
      <c r="A6" s="277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>
      <c r="A7" s="277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>
      <c r="A8" s="1297">
        <v>336</v>
      </c>
      <c r="B8" s="1297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>
      <c r="A9" s="2769" t="s">
        <v>9</v>
      </c>
      <c r="B9" s="2775" t="s">
        <v>10</v>
      </c>
      <c r="C9" s="2776"/>
      <c r="D9" s="2776"/>
      <c r="E9" s="2776"/>
      <c r="F9" s="2776"/>
      <c r="G9" s="2776"/>
      <c r="H9" s="2776"/>
      <c r="I9" s="2777"/>
      <c r="J9" s="2775" t="s">
        <v>11</v>
      </c>
      <c r="K9" s="2776"/>
      <c r="L9" s="2776"/>
      <c r="M9" s="2776"/>
      <c r="N9" s="2776"/>
      <c r="O9" s="2776"/>
      <c r="P9" s="2776"/>
      <c r="Q9" s="2777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>
      <c r="A10" s="2770"/>
      <c r="B10" s="2767" t="s">
        <v>487</v>
      </c>
      <c r="C10" s="2768"/>
      <c r="D10" s="2768"/>
      <c r="E10" s="2778"/>
      <c r="F10" s="2767"/>
      <c r="G10" s="2135"/>
      <c r="H10" s="2135"/>
      <c r="I10" s="2136"/>
      <c r="J10" s="2767" t="s">
        <v>487</v>
      </c>
      <c r="K10" s="2768"/>
      <c r="L10" s="2768"/>
      <c r="M10" s="2778"/>
      <c r="N10" s="2767"/>
      <c r="O10" s="2768"/>
      <c r="P10" s="2768"/>
      <c r="Q10" s="2778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>
      <c r="A11" s="2770"/>
      <c r="B11" s="2767" t="s">
        <v>14</v>
      </c>
      <c r="C11" s="2768"/>
      <c r="E11" s="451">
        <v>40</v>
      </c>
      <c r="F11" s="2767" t="s">
        <v>14</v>
      </c>
      <c r="G11" s="2768"/>
      <c r="H11" s="450"/>
      <c r="I11" s="451"/>
      <c r="J11" s="2767" t="s">
        <v>14</v>
      </c>
      <c r="K11" s="2768"/>
      <c r="L11" s="450"/>
      <c r="M11" s="451">
        <v>40</v>
      </c>
      <c r="N11" s="2767" t="s">
        <v>14</v>
      </c>
      <c r="O11" s="2768"/>
      <c r="P11" s="450"/>
      <c r="Q11" s="451"/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>
      <c r="A12" s="2771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50"/>
      <c r="C14" s="1722"/>
      <c r="D14" s="1722"/>
      <c r="E14" s="1722"/>
      <c r="F14" s="1685"/>
      <c r="G14" s="1722"/>
      <c r="H14" s="1722"/>
      <c r="I14" s="1722"/>
      <c r="J14" s="1685"/>
      <c r="K14" s="1722"/>
      <c r="L14" s="1722"/>
      <c r="M14" s="1722"/>
      <c r="N14" s="1685"/>
      <c r="O14" s="1151"/>
      <c r="P14" s="1151"/>
      <c r="Q14" s="1337"/>
    </row>
    <row r="15" spans="1:33" s="1435" customFormat="1" ht="15">
      <c r="A15" s="1432">
        <v>1</v>
      </c>
      <c r="B15" s="1150"/>
      <c r="C15" s="1722"/>
      <c r="D15" s="1722"/>
      <c r="E15" s="1722">
        <v>7.0600000000000005</v>
      </c>
      <c r="F15" s="1685"/>
      <c r="G15" s="1722"/>
      <c r="H15" s="1722"/>
      <c r="I15" s="1647"/>
      <c r="J15" s="1685"/>
      <c r="K15" s="1722"/>
      <c r="L15" s="1722"/>
      <c r="M15" s="1603">
        <v>2.7</v>
      </c>
      <c r="N15" s="1685"/>
      <c r="O15" s="1433"/>
      <c r="P15" s="1434"/>
      <c r="Q15" s="1361"/>
    </row>
    <row r="16" spans="1:33" s="453" customFormat="1" ht="15">
      <c r="A16" s="456">
        <v>2</v>
      </c>
      <c r="B16" s="1150"/>
      <c r="C16" s="1722"/>
      <c r="D16" s="1722"/>
      <c r="E16" s="1722">
        <v>6.32</v>
      </c>
      <c r="F16" s="1685"/>
      <c r="G16" s="1722"/>
      <c r="H16" s="1722"/>
      <c r="I16" s="1647"/>
      <c r="J16" s="1685"/>
      <c r="K16" s="1722"/>
      <c r="L16" s="1722"/>
      <c r="M16" s="1603">
        <v>2.46</v>
      </c>
      <c r="N16" s="1685"/>
      <c r="O16" s="1151"/>
      <c r="P16" s="1336"/>
      <c r="Q16" s="1361"/>
    </row>
    <row r="17" spans="1:17" s="453" customFormat="1" ht="15">
      <c r="A17" s="456">
        <v>3</v>
      </c>
      <c r="B17" s="1150"/>
      <c r="C17" s="1722"/>
      <c r="D17" s="1722"/>
      <c r="E17" s="1722">
        <v>6.7800000000000011</v>
      </c>
      <c r="F17" s="1685"/>
      <c r="G17" s="1722"/>
      <c r="H17" s="1722"/>
      <c r="I17" s="1647"/>
      <c r="J17" s="1685"/>
      <c r="K17" s="1722"/>
      <c r="L17" s="1722"/>
      <c r="M17" s="1603">
        <v>2.66</v>
      </c>
      <c r="N17" s="1685"/>
      <c r="O17" s="1151"/>
      <c r="P17" s="1336"/>
      <c r="Q17" s="1361"/>
    </row>
    <row r="18" spans="1:17" s="453" customFormat="1" ht="15">
      <c r="A18" s="456">
        <v>4</v>
      </c>
      <c r="B18" s="1150"/>
      <c r="C18" s="1722"/>
      <c r="D18" s="1722"/>
      <c r="E18" s="1722">
        <v>7</v>
      </c>
      <c r="F18" s="1685"/>
      <c r="G18" s="1722"/>
      <c r="H18" s="1722"/>
      <c r="I18" s="1647"/>
      <c r="J18" s="1685"/>
      <c r="K18" s="1722"/>
      <c r="L18" s="1722"/>
      <c r="M18" s="1603">
        <v>2.08</v>
      </c>
      <c r="N18" s="1685"/>
      <c r="O18" s="1151"/>
      <c r="P18" s="1336"/>
      <c r="Q18" s="1361"/>
    </row>
    <row r="19" spans="1:17" s="453" customFormat="1" ht="15">
      <c r="A19" s="456">
        <v>5</v>
      </c>
      <c r="B19" s="1150"/>
      <c r="C19" s="1722"/>
      <c r="D19" s="1722"/>
      <c r="E19" s="1722">
        <v>6.16</v>
      </c>
      <c r="F19" s="1685"/>
      <c r="G19" s="1722"/>
      <c r="H19" s="1722"/>
      <c r="I19" s="1647"/>
      <c r="J19" s="1685"/>
      <c r="K19" s="1722"/>
      <c r="L19" s="1722"/>
      <c r="M19" s="1603">
        <v>2.6</v>
      </c>
      <c r="N19" s="1685"/>
      <c r="O19" s="1151"/>
      <c r="P19" s="1336"/>
      <c r="Q19" s="1361"/>
    </row>
    <row r="20" spans="1:17" s="453" customFormat="1" ht="15">
      <c r="A20" s="456">
        <v>6</v>
      </c>
      <c r="B20" s="1150"/>
      <c r="C20" s="1722"/>
      <c r="D20" s="1722"/>
      <c r="E20" s="1722">
        <v>6.92</v>
      </c>
      <c r="F20" s="1685"/>
      <c r="G20" s="1722"/>
      <c r="H20" s="1722"/>
      <c r="I20" s="1647"/>
      <c r="J20" s="1685"/>
      <c r="K20" s="1722"/>
      <c r="L20" s="1722"/>
      <c r="M20" s="1603">
        <v>2.8200000000000003</v>
      </c>
      <c r="N20" s="1685"/>
      <c r="O20" s="1151"/>
      <c r="P20" s="1336"/>
      <c r="Q20" s="1361"/>
    </row>
    <row r="21" spans="1:17" s="453" customFormat="1" ht="15">
      <c r="A21" s="456">
        <v>7</v>
      </c>
      <c r="B21" s="1150"/>
      <c r="C21" s="1722"/>
      <c r="D21" s="1722"/>
      <c r="E21" s="1722">
        <v>8.5</v>
      </c>
      <c r="F21" s="1685"/>
      <c r="G21" s="1722"/>
      <c r="H21" s="1722"/>
      <c r="I21" s="1647"/>
      <c r="J21" s="1685"/>
      <c r="K21" s="1722"/>
      <c r="L21" s="1722"/>
      <c r="M21" s="1603">
        <v>2.74</v>
      </c>
      <c r="N21" s="1685"/>
      <c r="O21" s="1151"/>
      <c r="P21" s="1336"/>
      <c r="Q21" s="1361"/>
    </row>
    <row r="22" spans="1:17" s="453" customFormat="1" ht="15">
      <c r="A22" s="456">
        <v>8</v>
      </c>
      <c r="B22" s="1150"/>
      <c r="C22" s="1722"/>
      <c r="D22" s="1722"/>
      <c r="E22" s="1722">
        <v>7.34</v>
      </c>
      <c r="F22" s="1685"/>
      <c r="G22" s="1722"/>
      <c r="H22" s="1722"/>
      <c r="I22" s="1647"/>
      <c r="J22" s="1685"/>
      <c r="K22" s="1722"/>
      <c r="L22" s="1722"/>
      <c r="M22" s="1603">
        <v>2.9800000000000004</v>
      </c>
      <c r="N22" s="1685"/>
      <c r="O22" s="1151"/>
      <c r="P22" s="1336"/>
      <c r="Q22" s="1361"/>
    </row>
    <row r="23" spans="1:17" s="453" customFormat="1" ht="15">
      <c r="A23" s="456">
        <v>9</v>
      </c>
      <c r="B23" s="1150"/>
      <c r="C23" s="1722"/>
      <c r="D23" s="1722"/>
      <c r="E23" s="1722">
        <v>10.58</v>
      </c>
      <c r="F23" s="1685"/>
      <c r="G23" s="1722"/>
      <c r="H23" s="1722"/>
      <c r="I23" s="1647"/>
      <c r="J23" s="1685"/>
      <c r="K23" s="1722"/>
      <c r="L23" s="1722"/>
      <c r="M23" s="1603">
        <v>3.24</v>
      </c>
      <c r="N23" s="1685"/>
      <c r="O23" s="1151"/>
      <c r="P23" s="1336"/>
      <c r="Q23" s="1361"/>
    </row>
    <row r="24" spans="1:17" s="453" customFormat="1" ht="15">
      <c r="A24" s="456">
        <v>10</v>
      </c>
      <c r="B24" s="1150"/>
      <c r="C24" s="1722"/>
      <c r="D24" s="1722"/>
      <c r="E24" s="1722">
        <v>14.399999999999999</v>
      </c>
      <c r="F24" s="1685"/>
      <c r="G24" s="1722"/>
      <c r="H24" s="1722"/>
      <c r="I24" s="1647"/>
      <c r="J24" s="1685"/>
      <c r="K24" s="1722"/>
      <c r="L24" s="1722"/>
      <c r="M24" s="1603">
        <v>3.98</v>
      </c>
      <c r="N24" s="1685"/>
      <c r="O24" s="1151"/>
      <c r="P24" s="1336"/>
      <c r="Q24" s="1361"/>
    </row>
    <row r="25" spans="1:17" s="453" customFormat="1" ht="15">
      <c r="A25" s="456">
        <v>11</v>
      </c>
      <c r="B25" s="1150"/>
      <c r="C25" s="1722"/>
      <c r="D25" s="1722"/>
      <c r="E25" s="1722">
        <v>14.28</v>
      </c>
      <c r="F25" s="1685"/>
      <c r="G25" s="1722"/>
      <c r="H25" s="1722"/>
      <c r="I25" s="1647"/>
      <c r="J25" s="1685"/>
      <c r="K25" s="1722"/>
      <c r="L25" s="1722"/>
      <c r="M25" s="1603">
        <v>3.84</v>
      </c>
      <c r="N25" s="1685"/>
      <c r="O25" s="1151"/>
      <c r="P25" s="1336"/>
      <c r="Q25" s="1361"/>
    </row>
    <row r="26" spans="1:17" s="453" customFormat="1" ht="15">
      <c r="A26" s="456">
        <v>12</v>
      </c>
      <c r="B26" s="1150"/>
      <c r="C26" s="1722"/>
      <c r="D26" s="1722"/>
      <c r="E26" s="1722">
        <v>16.560000000000002</v>
      </c>
      <c r="F26" s="1685"/>
      <c r="G26" s="1722"/>
      <c r="H26" s="1722"/>
      <c r="I26" s="1647"/>
      <c r="J26" s="1685"/>
      <c r="K26" s="1722"/>
      <c r="L26" s="1722"/>
      <c r="M26" s="1603">
        <v>4.84</v>
      </c>
      <c r="N26" s="1685"/>
      <c r="O26" s="1151"/>
      <c r="P26" s="1336"/>
      <c r="Q26" s="1361"/>
    </row>
    <row r="27" spans="1:17" s="453" customFormat="1" ht="15">
      <c r="A27" s="456">
        <v>13</v>
      </c>
      <c r="B27" s="1150"/>
      <c r="C27" s="1722"/>
      <c r="D27" s="1722"/>
      <c r="E27" s="1722">
        <v>17.659999999999997</v>
      </c>
      <c r="F27" s="1685"/>
      <c r="G27" s="1722"/>
      <c r="H27" s="1722"/>
      <c r="I27" s="1647"/>
      <c r="J27" s="1685"/>
      <c r="K27" s="1722"/>
      <c r="L27" s="1722"/>
      <c r="M27" s="1603">
        <v>5.6</v>
      </c>
      <c r="N27" s="1685"/>
      <c r="O27" s="1151"/>
      <c r="P27" s="1336"/>
      <c r="Q27" s="1361"/>
    </row>
    <row r="28" spans="1:17" s="453" customFormat="1" ht="15">
      <c r="A28" s="456">
        <v>14</v>
      </c>
      <c r="B28" s="1150"/>
      <c r="C28" s="1722"/>
      <c r="D28" s="1722"/>
      <c r="E28" s="1722">
        <v>15.120000000000001</v>
      </c>
      <c r="F28" s="1685"/>
      <c r="G28" s="1722"/>
      <c r="H28" s="1722"/>
      <c r="I28" s="1647"/>
      <c r="J28" s="1685"/>
      <c r="K28" s="1722"/>
      <c r="L28" s="1722"/>
      <c r="M28" s="1603">
        <v>4.12</v>
      </c>
      <c r="N28" s="1685"/>
      <c r="O28" s="1151"/>
      <c r="P28" s="1336"/>
      <c r="Q28" s="1361"/>
    </row>
    <row r="29" spans="1:17" s="453" customFormat="1" ht="15">
      <c r="A29" s="456">
        <v>15</v>
      </c>
      <c r="B29" s="1150"/>
      <c r="C29" s="1722"/>
      <c r="D29" s="1722"/>
      <c r="E29" s="1722">
        <v>18.579999999999998</v>
      </c>
      <c r="F29" s="1685"/>
      <c r="G29" s="1722"/>
      <c r="H29" s="1722"/>
      <c r="I29" s="1647"/>
      <c r="J29" s="1685"/>
      <c r="K29" s="1722"/>
      <c r="L29" s="1722"/>
      <c r="M29" s="1603">
        <v>4.24</v>
      </c>
      <c r="N29" s="1685"/>
      <c r="O29" s="1151"/>
      <c r="P29" s="1336"/>
      <c r="Q29" s="1361"/>
    </row>
    <row r="30" spans="1:17" s="453" customFormat="1" ht="15">
      <c r="A30" s="456">
        <v>16</v>
      </c>
      <c r="B30" s="1150"/>
      <c r="C30" s="1722"/>
      <c r="D30" s="1722"/>
      <c r="E30" s="1722">
        <v>15.959999999999999</v>
      </c>
      <c r="F30" s="1685"/>
      <c r="G30" s="1722"/>
      <c r="H30" s="1722"/>
      <c r="I30" s="1647"/>
      <c r="J30" s="1685"/>
      <c r="K30" s="1722"/>
      <c r="L30" s="1722"/>
      <c r="M30" s="1603">
        <v>4.12</v>
      </c>
      <c r="N30" s="1685"/>
      <c r="O30" s="1151"/>
      <c r="P30" s="1336"/>
      <c r="Q30" s="1361"/>
    </row>
    <row r="31" spans="1:17" s="457" customFormat="1" ht="15">
      <c r="A31" s="456">
        <v>17</v>
      </c>
      <c r="B31" s="1150"/>
      <c r="C31" s="1722"/>
      <c r="D31" s="1722"/>
      <c r="E31" s="1722">
        <v>18.96</v>
      </c>
      <c r="F31" s="1685"/>
      <c r="G31" s="1722"/>
      <c r="H31" s="1722"/>
      <c r="I31" s="1647"/>
      <c r="J31" s="1685"/>
      <c r="K31" s="1722"/>
      <c r="L31" s="1722"/>
      <c r="M31" s="1603">
        <v>4.76</v>
      </c>
      <c r="N31" s="1685"/>
      <c r="O31" s="1151"/>
      <c r="P31" s="1336"/>
      <c r="Q31" s="1361"/>
    </row>
    <row r="32" spans="1:17" s="457" customFormat="1" ht="15">
      <c r="A32" s="456">
        <v>18</v>
      </c>
      <c r="B32" s="1150"/>
      <c r="C32" s="1722"/>
      <c r="D32" s="1722"/>
      <c r="E32" s="1722">
        <v>17.16</v>
      </c>
      <c r="F32" s="1685"/>
      <c r="G32" s="1722"/>
      <c r="H32" s="1722"/>
      <c r="I32" s="1647"/>
      <c r="J32" s="1685"/>
      <c r="K32" s="1722"/>
      <c r="L32" s="1722"/>
      <c r="M32" s="1603">
        <v>3.9000000000000004</v>
      </c>
      <c r="N32" s="1685"/>
      <c r="O32" s="1151"/>
      <c r="P32" s="1336"/>
      <c r="Q32" s="1361"/>
    </row>
    <row r="33" spans="1:33" s="457" customFormat="1" ht="15">
      <c r="A33" s="456">
        <v>19</v>
      </c>
      <c r="B33" s="1150"/>
      <c r="C33" s="1722"/>
      <c r="D33" s="1722"/>
      <c r="E33" s="1722">
        <v>15.100000000000001</v>
      </c>
      <c r="F33" s="1685"/>
      <c r="G33" s="1722"/>
      <c r="H33" s="1722"/>
      <c r="I33" s="1647"/>
      <c r="J33" s="1685"/>
      <c r="K33" s="1722"/>
      <c r="L33" s="1722"/>
      <c r="M33" s="1603">
        <v>3.08</v>
      </c>
      <c r="N33" s="1685"/>
      <c r="O33" s="1151"/>
      <c r="P33" s="1336"/>
      <c r="Q33" s="1361"/>
    </row>
    <row r="34" spans="1:33" s="457" customFormat="1" ht="15">
      <c r="A34" s="456">
        <v>20</v>
      </c>
      <c r="B34" s="1150"/>
      <c r="C34" s="1722"/>
      <c r="D34" s="1722"/>
      <c r="E34" s="1722">
        <v>12.219999999999999</v>
      </c>
      <c r="F34" s="1685"/>
      <c r="G34" s="1722"/>
      <c r="H34" s="1722"/>
      <c r="I34" s="1647"/>
      <c r="J34" s="1685"/>
      <c r="K34" s="1722"/>
      <c r="L34" s="1722"/>
      <c r="M34" s="1603">
        <v>2.92</v>
      </c>
      <c r="N34" s="1685"/>
      <c r="O34" s="1151"/>
      <c r="P34" s="1336"/>
      <c r="Q34" s="1361"/>
    </row>
    <row r="35" spans="1:33" s="457" customFormat="1" ht="15">
      <c r="A35" s="456">
        <v>21</v>
      </c>
      <c r="B35" s="1150"/>
      <c r="C35" s="1722"/>
      <c r="D35" s="1722"/>
      <c r="E35" s="1722">
        <v>11.84</v>
      </c>
      <c r="F35" s="1685"/>
      <c r="G35" s="1722"/>
      <c r="H35" s="1722"/>
      <c r="I35" s="1647"/>
      <c r="J35" s="1685"/>
      <c r="K35" s="1722"/>
      <c r="L35" s="1722"/>
      <c r="M35" s="1603">
        <v>2.58</v>
      </c>
      <c r="N35" s="1685"/>
      <c r="O35" s="1151"/>
      <c r="P35" s="1336"/>
      <c r="Q35" s="1361"/>
    </row>
    <row r="36" spans="1:33" s="457" customFormat="1" ht="15">
      <c r="A36" s="456">
        <v>22</v>
      </c>
      <c r="B36" s="1150"/>
      <c r="C36" s="1722"/>
      <c r="D36" s="1722"/>
      <c r="E36" s="1722">
        <v>12.36</v>
      </c>
      <c r="F36" s="1685"/>
      <c r="G36" s="1722"/>
      <c r="H36" s="1722"/>
      <c r="I36" s="1647"/>
      <c r="J36" s="1685"/>
      <c r="K36" s="1722"/>
      <c r="L36" s="1722"/>
      <c r="M36" s="1603">
        <v>2.84</v>
      </c>
      <c r="N36" s="1685"/>
      <c r="O36" s="1151"/>
      <c r="P36" s="1336"/>
      <c r="Q36" s="1361"/>
    </row>
    <row r="37" spans="1:33" s="457" customFormat="1" ht="15">
      <c r="A37" s="456">
        <v>23</v>
      </c>
      <c r="B37" s="1150"/>
      <c r="C37" s="1722"/>
      <c r="D37" s="1722"/>
      <c r="E37" s="1603">
        <v>7.86</v>
      </c>
      <c r="F37" s="1685"/>
      <c r="G37" s="1722"/>
      <c r="H37" s="1722"/>
      <c r="I37" s="1647"/>
      <c r="J37" s="1685"/>
      <c r="K37" s="1722"/>
      <c r="L37" s="1722"/>
      <c r="M37" s="1603">
        <v>2.42</v>
      </c>
      <c r="N37" s="1685"/>
      <c r="O37" s="1151"/>
      <c r="P37" s="1336"/>
      <c r="Q37" s="1361"/>
    </row>
    <row r="38" spans="1:33" s="457" customFormat="1" ht="15">
      <c r="A38" s="456">
        <v>24</v>
      </c>
      <c r="B38" s="1150"/>
      <c r="C38" s="1722"/>
      <c r="D38" s="1722"/>
      <c r="E38" s="1603">
        <v>8.2800000000000011</v>
      </c>
      <c r="F38" s="1685"/>
      <c r="G38" s="1722"/>
      <c r="H38" s="1722"/>
      <c r="I38" s="1647"/>
      <c r="J38" s="1685"/>
      <c r="K38" s="1722"/>
      <c r="L38" s="1722"/>
      <c r="M38" s="1603">
        <v>2.2800000000000002</v>
      </c>
      <c r="N38" s="1685"/>
      <c r="O38" s="1151"/>
      <c r="P38" s="1336"/>
      <c r="Q38" s="1361"/>
    </row>
    <row r="39" spans="1:33" s="457" customFormat="1" ht="15">
      <c r="A39" s="456" t="s">
        <v>19</v>
      </c>
      <c r="B39" s="1185"/>
      <c r="C39" s="1723"/>
      <c r="D39" s="1723"/>
      <c r="E39" s="1724">
        <f>SUM(E15:E38)</f>
        <v>283</v>
      </c>
      <c r="F39" s="1723"/>
      <c r="G39" s="1723"/>
      <c r="H39" s="1723"/>
      <c r="I39" s="1724"/>
      <c r="J39" s="1723"/>
      <c r="K39" s="1723"/>
      <c r="L39" s="1723"/>
      <c r="M39" s="1724">
        <f>SUM(M15:M38)</f>
        <v>79.8</v>
      </c>
      <c r="N39" s="1723"/>
      <c r="O39" s="1186"/>
      <c r="P39" s="1186"/>
      <c r="Q39" s="1338"/>
    </row>
    <row r="40" spans="1:33" s="446" customFormat="1" ht="12.75" customHeight="1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446" t="s">
        <v>651</v>
      </c>
      <c r="K42" s="446"/>
      <c r="L42" s="446"/>
      <c r="M42" s="446"/>
      <c r="N42" s="446"/>
      <c r="O42" s="446"/>
      <c r="P42" s="446"/>
      <c r="Q42" s="446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A43" s="446" t="s">
        <v>23</v>
      </c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rgb="FF92D050"/>
  </sheetPr>
  <dimension ref="A1:AG44"/>
  <sheetViews>
    <sheetView zoomScale="85" zoomScaleNormal="85" workbookViewId="0">
      <selection activeCell="V22" sqref="V22"/>
    </sheetView>
  </sheetViews>
  <sheetFormatPr defaultRowHeight="12.75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>
      <c r="B1" s="2799" t="s">
        <v>484</v>
      </c>
      <c r="C1" s="2142"/>
      <c r="D1" s="2142"/>
      <c r="E1" s="2142"/>
      <c r="F1" s="2142"/>
      <c r="J1" s="801" t="s">
        <v>176</v>
      </c>
      <c r="N1" s="2794" t="s">
        <v>107</v>
      </c>
      <c r="O1" s="2794"/>
      <c r="P1" s="2794"/>
      <c r="Q1" s="2794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59" customFormat="1" ht="10.5" customHeight="1">
      <c r="B2" s="2795" t="s">
        <v>1</v>
      </c>
      <c r="C2" s="2128"/>
      <c r="D2" s="2128"/>
      <c r="E2" s="2128"/>
      <c r="F2" s="2128"/>
      <c r="N2" s="2795" t="s">
        <v>2</v>
      </c>
      <c r="O2" s="2796"/>
      <c r="P2" s="2796"/>
      <c r="Q2" s="2796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59" customFormat="1" ht="13.5" customHeight="1">
      <c r="N3" s="459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59" customFormat="1" ht="15" customHeight="1">
      <c r="B4" s="2798" t="s">
        <v>4</v>
      </c>
      <c r="C4" s="2142"/>
      <c r="D4" s="461"/>
      <c r="E4" s="971"/>
      <c r="F4" s="971"/>
      <c r="G4" s="971"/>
      <c r="H4" s="971"/>
      <c r="I4" s="911" t="s">
        <v>5</v>
      </c>
      <c r="J4" s="460"/>
      <c r="K4" s="460"/>
      <c r="L4" s="460"/>
      <c r="O4" s="462" t="s">
        <v>108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59" customFormat="1" ht="9.75" customHeight="1">
      <c r="B5" s="2790" t="s">
        <v>7</v>
      </c>
      <c r="C5" s="2140"/>
      <c r="D5" s="460"/>
      <c r="E5" s="460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59" customFormat="1" ht="12" customHeight="1">
      <c r="A6" s="279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59" customFormat="1" ht="15.75">
      <c r="A7" s="21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59" customFormat="1" ht="9" customHeight="1">
      <c r="A8" s="1297">
        <v>1528</v>
      </c>
      <c r="B8" s="1297">
        <v>1527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59" customFormat="1">
      <c r="A9" s="2784" t="s">
        <v>9</v>
      </c>
      <c r="B9" s="2791" t="s">
        <v>10</v>
      </c>
      <c r="C9" s="2792"/>
      <c r="D9" s="2792"/>
      <c r="E9" s="2792"/>
      <c r="F9" s="2792"/>
      <c r="G9" s="2792"/>
      <c r="H9" s="2792"/>
      <c r="I9" s="2793"/>
      <c r="J9" s="2791" t="s">
        <v>11</v>
      </c>
      <c r="K9" s="2792"/>
      <c r="L9" s="2792"/>
      <c r="M9" s="2792"/>
      <c r="N9" s="2792"/>
      <c r="O9" s="2792"/>
      <c r="P9" s="2792"/>
      <c r="Q9" s="2793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59" customFormat="1">
      <c r="A10" s="2785"/>
      <c r="B10" s="2787" t="s">
        <v>109</v>
      </c>
      <c r="C10" s="2788"/>
      <c r="D10" s="2788"/>
      <c r="E10" s="2789"/>
      <c r="F10" s="2787" t="s">
        <v>110</v>
      </c>
      <c r="G10" s="2135"/>
      <c r="H10" s="2135"/>
      <c r="I10" s="2136"/>
      <c r="J10" s="2787" t="s">
        <v>109</v>
      </c>
      <c r="K10" s="2788"/>
      <c r="L10" s="2788"/>
      <c r="M10" s="2789"/>
      <c r="N10" s="2787" t="s">
        <v>110</v>
      </c>
      <c r="O10" s="2788"/>
      <c r="P10" s="2788"/>
      <c r="Q10" s="2789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59" customFormat="1">
      <c r="A11" s="2785"/>
      <c r="B11" s="2787" t="s">
        <v>14</v>
      </c>
      <c r="C11" s="2788"/>
      <c r="E11" s="464">
        <v>2000</v>
      </c>
      <c r="F11" s="2787" t="s">
        <v>14</v>
      </c>
      <c r="G11" s="2788"/>
      <c r="H11" s="463"/>
      <c r="I11" s="464">
        <v>2000</v>
      </c>
      <c r="J11" s="2787" t="s">
        <v>14</v>
      </c>
      <c r="K11" s="2788"/>
      <c r="L11" s="463"/>
      <c r="M11" s="464">
        <f>E11</f>
        <v>2000</v>
      </c>
      <c r="N11" s="2787" t="s">
        <v>14</v>
      </c>
      <c r="O11" s="2788"/>
      <c r="P11" s="463"/>
      <c r="Q11" s="464">
        <f>I11</f>
        <v>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66" customFormat="1" ht="35.25" customHeight="1">
      <c r="A12" s="2786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>
      <c r="A14" s="469">
        <v>0</v>
      </c>
      <c r="B14" s="1150"/>
      <c r="C14" s="1725"/>
      <c r="D14" s="1725"/>
      <c r="E14" s="1725"/>
      <c r="F14" s="1685"/>
      <c r="G14" s="1725"/>
      <c r="H14" s="1725"/>
      <c r="I14" s="1725"/>
      <c r="J14" s="1685"/>
      <c r="K14" s="1725"/>
      <c r="L14" s="1725"/>
      <c r="M14" s="1725"/>
      <c r="N14" s="1685"/>
      <c r="O14" s="1725"/>
      <c r="P14" s="1725"/>
      <c r="Q14" s="1725"/>
    </row>
    <row r="15" spans="1:33" s="1431" customFormat="1" ht="15">
      <c r="A15" s="1429">
        <v>1</v>
      </c>
      <c r="B15" s="1150"/>
      <c r="C15" s="1725"/>
      <c r="D15" s="1725"/>
      <c r="E15" s="1725">
        <v>37</v>
      </c>
      <c r="F15" s="1685"/>
      <c r="G15" s="1725"/>
      <c r="H15" s="1725"/>
      <c r="I15" s="1603">
        <v>277</v>
      </c>
      <c r="J15" s="1685"/>
      <c r="K15" s="1725"/>
      <c r="L15" s="1725"/>
      <c r="M15" s="1603">
        <v>29</v>
      </c>
      <c r="N15" s="1685"/>
      <c r="O15" s="1725"/>
      <c r="P15" s="1725"/>
      <c r="Q15" s="1603">
        <v>128</v>
      </c>
    </row>
    <row r="16" spans="1:33" s="466" customFormat="1" ht="15">
      <c r="A16" s="469">
        <v>2</v>
      </c>
      <c r="B16" s="1150"/>
      <c r="C16" s="1725"/>
      <c r="D16" s="1725"/>
      <c r="E16" s="1725">
        <v>32</v>
      </c>
      <c r="F16" s="1685"/>
      <c r="G16" s="1725"/>
      <c r="H16" s="1725"/>
      <c r="I16" s="1603">
        <v>252</v>
      </c>
      <c r="J16" s="1685"/>
      <c r="K16" s="1725"/>
      <c r="L16" s="1725"/>
      <c r="M16" s="1603">
        <v>28</v>
      </c>
      <c r="N16" s="1685"/>
      <c r="O16" s="1725"/>
      <c r="P16" s="1725"/>
      <c r="Q16" s="1603">
        <v>123</v>
      </c>
    </row>
    <row r="17" spans="1:17" s="466" customFormat="1" ht="15">
      <c r="A17" s="469">
        <v>3</v>
      </c>
      <c r="B17" s="1150"/>
      <c r="C17" s="1725"/>
      <c r="D17" s="1725"/>
      <c r="E17" s="1725">
        <v>29</v>
      </c>
      <c r="F17" s="1685"/>
      <c r="G17" s="1725"/>
      <c r="H17" s="1725"/>
      <c r="I17" s="1603">
        <v>231</v>
      </c>
      <c r="J17" s="1685"/>
      <c r="K17" s="1725"/>
      <c r="L17" s="1725"/>
      <c r="M17" s="1603">
        <v>25</v>
      </c>
      <c r="N17" s="1685"/>
      <c r="O17" s="1725"/>
      <c r="P17" s="1725"/>
      <c r="Q17" s="1603">
        <v>121</v>
      </c>
    </row>
    <row r="18" spans="1:17" s="466" customFormat="1" ht="15">
      <c r="A18" s="469">
        <v>4</v>
      </c>
      <c r="B18" s="1150"/>
      <c r="C18" s="1725"/>
      <c r="D18" s="1725"/>
      <c r="E18" s="1725">
        <v>26</v>
      </c>
      <c r="F18" s="1685"/>
      <c r="G18" s="1725"/>
      <c r="H18" s="1725"/>
      <c r="I18" s="1603">
        <v>212</v>
      </c>
      <c r="J18" s="1685"/>
      <c r="K18" s="1725"/>
      <c r="L18" s="1725"/>
      <c r="M18" s="1603">
        <v>23</v>
      </c>
      <c r="N18" s="1685"/>
      <c r="O18" s="1725"/>
      <c r="P18" s="1725"/>
      <c r="Q18" s="1603">
        <v>118</v>
      </c>
    </row>
    <row r="19" spans="1:17" s="466" customFormat="1" ht="15">
      <c r="A19" s="469">
        <v>5</v>
      </c>
      <c r="B19" s="1150"/>
      <c r="C19" s="1725"/>
      <c r="D19" s="1725"/>
      <c r="E19" s="1725">
        <v>26</v>
      </c>
      <c r="F19" s="1685"/>
      <c r="G19" s="1725"/>
      <c r="H19" s="1725"/>
      <c r="I19" s="1603">
        <v>213</v>
      </c>
      <c r="J19" s="1685"/>
      <c r="K19" s="1725"/>
      <c r="L19" s="1725"/>
      <c r="M19" s="1603">
        <v>23</v>
      </c>
      <c r="N19" s="1685"/>
      <c r="O19" s="1725"/>
      <c r="P19" s="1725"/>
      <c r="Q19" s="1603">
        <v>119</v>
      </c>
    </row>
    <row r="20" spans="1:17" s="466" customFormat="1" ht="15">
      <c r="A20" s="469">
        <v>6</v>
      </c>
      <c r="B20" s="1150"/>
      <c r="C20" s="1725"/>
      <c r="D20" s="1725"/>
      <c r="E20" s="1725">
        <v>32</v>
      </c>
      <c r="F20" s="1685"/>
      <c r="G20" s="1725"/>
      <c r="H20" s="1725"/>
      <c r="I20" s="1603">
        <v>226</v>
      </c>
      <c r="J20" s="1685"/>
      <c r="K20" s="1725"/>
      <c r="L20" s="1725"/>
      <c r="M20" s="1603">
        <v>27</v>
      </c>
      <c r="N20" s="1685"/>
      <c r="O20" s="1725"/>
      <c r="P20" s="1725"/>
      <c r="Q20" s="1603">
        <v>120</v>
      </c>
    </row>
    <row r="21" spans="1:17" s="466" customFormat="1" ht="15">
      <c r="A21" s="469">
        <v>7</v>
      </c>
      <c r="B21" s="1150"/>
      <c r="C21" s="1725"/>
      <c r="D21" s="1725"/>
      <c r="E21" s="1725">
        <v>40</v>
      </c>
      <c r="F21" s="1685"/>
      <c r="G21" s="1725"/>
      <c r="H21" s="1725"/>
      <c r="I21" s="1603">
        <v>292</v>
      </c>
      <c r="J21" s="1685"/>
      <c r="K21" s="1725"/>
      <c r="L21" s="1725"/>
      <c r="M21" s="1603">
        <v>27</v>
      </c>
      <c r="N21" s="1685"/>
      <c r="O21" s="1725"/>
      <c r="P21" s="1725"/>
      <c r="Q21" s="1603">
        <v>122</v>
      </c>
    </row>
    <row r="22" spans="1:17" s="466" customFormat="1" ht="15">
      <c r="A22" s="469">
        <v>8</v>
      </c>
      <c r="B22" s="1150"/>
      <c r="C22" s="1725"/>
      <c r="D22" s="1725"/>
      <c r="E22" s="1725">
        <v>41</v>
      </c>
      <c r="F22" s="1685"/>
      <c r="G22" s="1725"/>
      <c r="H22" s="1725"/>
      <c r="I22" s="1603">
        <v>330</v>
      </c>
      <c r="J22" s="1685"/>
      <c r="K22" s="1725"/>
      <c r="L22" s="1725"/>
      <c r="M22" s="1603">
        <v>29</v>
      </c>
      <c r="N22" s="1685"/>
      <c r="O22" s="1725"/>
      <c r="P22" s="1725"/>
      <c r="Q22" s="1603">
        <v>123</v>
      </c>
    </row>
    <row r="23" spans="1:17" s="466" customFormat="1" ht="15">
      <c r="A23" s="469">
        <v>9</v>
      </c>
      <c r="B23" s="1150"/>
      <c r="C23" s="1725"/>
      <c r="D23" s="1725"/>
      <c r="E23" s="1725">
        <v>95</v>
      </c>
      <c r="F23" s="1685"/>
      <c r="G23" s="1725"/>
      <c r="H23" s="1725"/>
      <c r="I23" s="1603">
        <v>368</v>
      </c>
      <c r="J23" s="1685"/>
      <c r="K23" s="1725"/>
      <c r="L23" s="1725"/>
      <c r="M23" s="1603">
        <v>88</v>
      </c>
      <c r="N23" s="1685"/>
      <c r="O23" s="1725"/>
      <c r="P23" s="1725"/>
      <c r="Q23" s="1603">
        <v>122</v>
      </c>
    </row>
    <row r="24" spans="1:17" s="466" customFormat="1" ht="15">
      <c r="A24" s="469">
        <v>10</v>
      </c>
      <c r="B24" s="1150"/>
      <c r="C24" s="1725"/>
      <c r="D24" s="1725"/>
      <c r="E24" s="1725">
        <v>99</v>
      </c>
      <c r="F24" s="1685"/>
      <c r="G24" s="1725"/>
      <c r="H24" s="1725"/>
      <c r="I24" s="1603">
        <v>375</v>
      </c>
      <c r="J24" s="1685"/>
      <c r="K24" s="1725"/>
      <c r="L24" s="1725"/>
      <c r="M24" s="1603">
        <v>97</v>
      </c>
      <c r="N24" s="1685"/>
      <c r="O24" s="1725"/>
      <c r="P24" s="1725"/>
      <c r="Q24" s="1603">
        <v>136</v>
      </c>
    </row>
    <row r="25" spans="1:17" s="466" customFormat="1" ht="15">
      <c r="A25" s="469">
        <v>11</v>
      </c>
      <c r="B25" s="1150"/>
      <c r="C25" s="1725"/>
      <c r="D25" s="1725"/>
      <c r="E25" s="1725">
        <v>79</v>
      </c>
      <c r="F25" s="1685"/>
      <c r="G25" s="1725"/>
      <c r="H25" s="1725"/>
      <c r="I25" s="1603">
        <v>373</v>
      </c>
      <c r="J25" s="1685"/>
      <c r="K25" s="1725"/>
      <c r="L25" s="1725"/>
      <c r="M25" s="1603">
        <v>78</v>
      </c>
      <c r="N25" s="1685"/>
      <c r="O25" s="1725"/>
      <c r="P25" s="1725"/>
      <c r="Q25" s="1603">
        <v>144</v>
      </c>
    </row>
    <row r="26" spans="1:17" s="466" customFormat="1" ht="15">
      <c r="A26" s="469">
        <v>12</v>
      </c>
      <c r="B26" s="1150"/>
      <c r="C26" s="1725"/>
      <c r="D26" s="1725"/>
      <c r="E26" s="1725">
        <v>93</v>
      </c>
      <c r="F26" s="1685"/>
      <c r="G26" s="1725"/>
      <c r="H26" s="1725"/>
      <c r="I26" s="1603">
        <v>363</v>
      </c>
      <c r="J26" s="1685"/>
      <c r="K26" s="1725"/>
      <c r="L26" s="1725"/>
      <c r="M26" s="1603">
        <v>93</v>
      </c>
      <c r="N26" s="1685"/>
      <c r="O26" s="1725"/>
      <c r="P26" s="1725"/>
      <c r="Q26" s="1603">
        <v>144</v>
      </c>
    </row>
    <row r="27" spans="1:17" s="466" customFormat="1" ht="15">
      <c r="A27" s="469">
        <v>13</v>
      </c>
      <c r="B27" s="1150"/>
      <c r="C27" s="1725"/>
      <c r="D27" s="1725"/>
      <c r="E27" s="1725">
        <v>78</v>
      </c>
      <c r="F27" s="1685"/>
      <c r="G27" s="1725"/>
      <c r="H27" s="1725"/>
      <c r="I27" s="1603">
        <v>377</v>
      </c>
      <c r="J27" s="1685"/>
      <c r="K27" s="1725"/>
      <c r="L27" s="1725"/>
      <c r="M27" s="1603">
        <v>74</v>
      </c>
      <c r="N27" s="1685"/>
      <c r="O27" s="1725"/>
      <c r="P27" s="1725"/>
      <c r="Q27" s="1603">
        <v>150</v>
      </c>
    </row>
    <row r="28" spans="1:17" s="466" customFormat="1" ht="15">
      <c r="A28" s="469">
        <v>14</v>
      </c>
      <c r="B28" s="1150"/>
      <c r="C28" s="1725"/>
      <c r="D28" s="1725"/>
      <c r="E28" s="1725">
        <v>115</v>
      </c>
      <c r="F28" s="1685"/>
      <c r="G28" s="1725"/>
      <c r="H28" s="1725"/>
      <c r="I28" s="1603">
        <v>348</v>
      </c>
      <c r="J28" s="1685"/>
      <c r="K28" s="1725"/>
      <c r="L28" s="1725"/>
      <c r="M28" s="1603">
        <v>107</v>
      </c>
      <c r="N28" s="1685"/>
      <c r="O28" s="1725"/>
      <c r="P28" s="1725"/>
      <c r="Q28" s="1603">
        <v>142</v>
      </c>
    </row>
    <row r="29" spans="1:17" s="466" customFormat="1" ht="15">
      <c r="A29" s="469">
        <v>15</v>
      </c>
      <c r="B29" s="1150"/>
      <c r="C29" s="1725"/>
      <c r="D29" s="1725"/>
      <c r="E29" s="1725">
        <v>104</v>
      </c>
      <c r="F29" s="1685"/>
      <c r="G29" s="1725"/>
      <c r="H29" s="1725"/>
      <c r="I29" s="1603">
        <v>351</v>
      </c>
      <c r="J29" s="1685"/>
      <c r="K29" s="1725"/>
      <c r="L29" s="1725"/>
      <c r="M29" s="1603">
        <v>95</v>
      </c>
      <c r="N29" s="1685"/>
      <c r="O29" s="1725"/>
      <c r="P29" s="1725"/>
      <c r="Q29" s="1603">
        <v>144</v>
      </c>
    </row>
    <row r="30" spans="1:17" s="466" customFormat="1" ht="15">
      <c r="A30" s="469">
        <v>16</v>
      </c>
      <c r="B30" s="1150"/>
      <c r="C30" s="1725"/>
      <c r="D30" s="1725"/>
      <c r="E30" s="1725">
        <v>96</v>
      </c>
      <c r="F30" s="1685"/>
      <c r="G30" s="1725"/>
      <c r="H30" s="1725"/>
      <c r="I30" s="1603">
        <v>363</v>
      </c>
      <c r="J30" s="1685"/>
      <c r="K30" s="1725"/>
      <c r="L30" s="1725"/>
      <c r="M30" s="1603">
        <v>93</v>
      </c>
      <c r="N30" s="1685"/>
      <c r="O30" s="1725"/>
      <c r="P30" s="1725"/>
      <c r="Q30" s="1603">
        <v>158</v>
      </c>
    </row>
    <row r="31" spans="1:17" s="470" customFormat="1" ht="15">
      <c r="A31" s="469">
        <v>17</v>
      </c>
      <c r="B31" s="1150"/>
      <c r="C31" s="1725"/>
      <c r="D31" s="1725"/>
      <c r="E31" s="1725">
        <v>84</v>
      </c>
      <c r="F31" s="1685"/>
      <c r="G31" s="1725"/>
      <c r="H31" s="1725"/>
      <c r="I31" s="1603">
        <v>366</v>
      </c>
      <c r="J31" s="1685"/>
      <c r="K31" s="1725"/>
      <c r="L31" s="1725"/>
      <c r="M31" s="1603">
        <v>77</v>
      </c>
      <c r="N31" s="1685"/>
      <c r="O31" s="1725"/>
      <c r="P31" s="1725"/>
      <c r="Q31" s="1603">
        <v>150</v>
      </c>
    </row>
    <row r="32" spans="1:17" s="470" customFormat="1" ht="15">
      <c r="A32" s="469">
        <v>18</v>
      </c>
      <c r="B32" s="1150"/>
      <c r="C32" s="1725"/>
      <c r="D32" s="1725"/>
      <c r="E32" s="1725">
        <v>49</v>
      </c>
      <c r="F32" s="1685"/>
      <c r="G32" s="1725"/>
      <c r="H32" s="1725"/>
      <c r="I32" s="1603">
        <v>375</v>
      </c>
      <c r="J32" s="1685"/>
      <c r="K32" s="1725"/>
      <c r="L32" s="1725"/>
      <c r="M32" s="1603">
        <v>29</v>
      </c>
      <c r="N32" s="1685"/>
      <c r="O32" s="1725"/>
      <c r="P32" s="1725"/>
      <c r="Q32" s="1603">
        <v>135</v>
      </c>
    </row>
    <row r="33" spans="1:33" s="470" customFormat="1" ht="15">
      <c r="A33" s="469">
        <v>19</v>
      </c>
      <c r="B33" s="1150"/>
      <c r="C33" s="1725"/>
      <c r="D33" s="1725"/>
      <c r="E33" s="1725">
        <v>58</v>
      </c>
      <c r="F33" s="1685"/>
      <c r="G33" s="1725"/>
      <c r="H33" s="1725"/>
      <c r="I33" s="1603">
        <v>383</v>
      </c>
      <c r="J33" s="1685"/>
      <c r="K33" s="1725"/>
      <c r="L33" s="1725"/>
      <c r="M33" s="1603">
        <v>27</v>
      </c>
      <c r="N33" s="1685"/>
      <c r="O33" s="1725"/>
      <c r="P33" s="1725"/>
      <c r="Q33" s="1603">
        <v>135</v>
      </c>
    </row>
    <row r="34" spans="1:33" s="470" customFormat="1" ht="15">
      <c r="A34" s="469">
        <v>20</v>
      </c>
      <c r="B34" s="1150"/>
      <c r="C34" s="1725"/>
      <c r="D34" s="1725"/>
      <c r="E34" s="1725">
        <v>55</v>
      </c>
      <c r="F34" s="1685"/>
      <c r="G34" s="1725"/>
      <c r="H34" s="1725"/>
      <c r="I34" s="1603">
        <v>389</v>
      </c>
      <c r="J34" s="1685"/>
      <c r="K34" s="1725"/>
      <c r="L34" s="1725"/>
      <c r="M34" s="1603">
        <v>26</v>
      </c>
      <c r="N34" s="1685"/>
      <c r="O34" s="1725"/>
      <c r="P34" s="1725"/>
      <c r="Q34" s="1603">
        <v>135</v>
      </c>
    </row>
    <row r="35" spans="1:33" s="470" customFormat="1" ht="15">
      <c r="A35" s="469">
        <v>21</v>
      </c>
      <c r="B35" s="1150"/>
      <c r="C35" s="1725"/>
      <c r="D35" s="1725"/>
      <c r="E35" s="1725">
        <v>50</v>
      </c>
      <c r="F35" s="1685"/>
      <c r="G35" s="1725"/>
      <c r="H35" s="1725"/>
      <c r="I35" s="1603">
        <v>399</v>
      </c>
      <c r="J35" s="1685"/>
      <c r="K35" s="1725"/>
      <c r="L35" s="1725"/>
      <c r="M35" s="1603">
        <v>27</v>
      </c>
      <c r="N35" s="1685"/>
      <c r="O35" s="1725"/>
      <c r="P35" s="1725"/>
      <c r="Q35" s="1603">
        <v>132</v>
      </c>
    </row>
    <row r="36" spans="1:33" s="470" customFormat="1" ht="15">
      <c r="A36" s="469">
        <v>22</v>
      </c>
      <c r="B36" s="1150"/>
      <c r="C36" s="1725"/>
      <c r="D36" s="1725"/>
      <c r="E36" s="1725">
        <v>55</v>
      </c>
      <c r="F36" s="1685"/>
      <c r="G36" s="1725"/>
      <c r="H36" s="1725"/>
      <c r="I36" s="1603">
        <v>399</v>
      </c>
      <c r="J36" s="1685"/>
      <c r="K36" s="1725"/>
      <c r="L36" s="1725"/>
      <c r="M36" s="1603">
        <v>25</v>
      </c>
      <c r="N36" s="1685"/>
      <c r="O36" s="1725"/>
      <c r="P36" s="1725"/>
      <c r="Q36" s="1603">
        <v>128</v>
      </c>
    </row>
    <row r="37" spans="1:33" s="470" customFormat="1" ht="15">
      <c r="A37" s="469">
        <v>23</v>
      </c>
      <c r="B37" s="1150"/>
      <c r="C37" s="1725"/>
      <c r="D37" s="1725"/>
      <c r="E37" s="1603">
        <v>47</v>
      </c>
      <c r="F37" s="1685"/>
      <c r="G37" s="1725"/>
      <c r="H37" s="1725"/>
      <c r="I37" s="1603">
        <v>365</v>
      </c>
      <c r="J37" s="1685"/>
      <c r="K37" s="1725"/>
      <c r="L37" s="1725"/>
      <c r="M37" s="1603">
        <v>21</v>
      </c>
      <c r="N37" s="1685"/>
      <c r="O37" s="1725"/>
      <c r="P37" s="1725"/>
      <c r="Q37" s="1603">
        <v>117</v>
      </c>
    </row>
    <row r="38" spans="1:33" s="470" customFormat="1" ht="15">
      <c r="A38" s="469">
        <v>24</v>
      </c>
      <c r="B38" s="1150"/>
      <c r="C38" s="1725"/>
      <c r="D38" s="1725"/>
      <c r="E38" s="1603">
        <v>39</v>
      </c>
      <c r="F38" s="1685"/>
      <c r="G38" s="1725"/>
      <c r="H38" s="1725"/>
      <c r="I38" s="1603">
        <v>311</v>
      </c>
      <c r="J38" s="1685"/>
      <c r="K38" s="1725"/>
      <c r="L38" s="1725"/>
      <c r="M38" s="1603">
        <v>17</v>
      </c>
      <c r="N38" s="1685"/>
      <c r="O38" s="1725"/>
      <c r="P38" s="1725"/>
      <c r="Q38" s="1603">
        <v>109</v>
      </c>
    </row>
    <row r="39" spans="1:33" s="470" customFormat="1" ht="15">
      <c r="A39" s="469" t="s">
        <v>19</v>
      </c>
      <c r="B39" s="1184"/>
      <c r="C39" s="1726"/>
      <c r="D39" s="1726"/>
      <c r="E39" s="1727">
        <f>SUM(E15:E38)</f>
        <v>1459</v>
      </c>
      <c r="F39" s="1726"/>
      <c r="G39" s="1726"/>
      <c r="H39" s="1726"/>
      <c r="I39" s="1727">
        <f>SUM(I15:I38)</f>
        <v>7938</v>
      </c>
      <c r="J39" s="1726"/>
      <c r="K39" s="1726"/>
      <c r="L39" s="1726"/>
      <c r="M39" s="1727">
        <f>SUM(M15:M38)</f>
        <v>1185</v>
      </c>
      <c r="N39" s="1726"/>
      <c r="O39" s="1726"/>
      <c r="P39" s="1726"/>
      <c r="Q39" s="1727">
        <f>SUM(Q15:Q38)</f>
        <v>3155</v>
      </c>
    </row>
    <row r="40" spans="1:33" s="459" customFormat="1" ht="12.75" customHeight="1">
      <c r="A40" s="459" t="s">
        <v>20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 s="459" customFormat="1" ht="12.75" customHeight="1">
      <c r="A41" s="459" t="s">
        <v>21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>
      <c r="A42" s="459" t="s">
        <v>651</v>
      </c>
      <c r="K42" s="459"/>
      <c r="L42" s="459"/>
      <c r="M42" s="459"/>
      <c r="N42" s="459"/>
      <c r="O42" s="459"/>
      <c r="P42" s="459"/>
      <c r="Q42" s="459"/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A43" s="459" t="s">
        <v>23</v>
      </c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  <row r="44" spans="1:33"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972"/>
      <c r="AC44" s="972"/>
      <c r="AD44" s="972"/>
      <c r="AE44" s="972"/>
      <c r="AF44" s="972"/>
      <c r="AG44" s="97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>
      <c r="B1" s="2816" t="s">
        <v>484</v>
      </c>
      <c r="C1" s="2142"/>
      <c r="D1" s="2142"/>
      <c r="E1" s="2142"/>
      <c r="F1" s="2142"/>
      <c r="J1" s="801" t="s">
        <v>176</v>
      </c>
      <c r="N1" s="2810" t="s">
        <v>24</v>
      </c>
      <c r="O1" s="2810"/>
      <c r="P1" s="2810"/>
      <c r="Q1" s="2810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4" customFormat="1" ht="10.5" customHeight="1">
      <c r="B2" s="2811" t="s">
        <v>1</v>
      </c>
      <c r="C2" s="2128"/>
      <c r="D2" s="2128"/>
      <c r="E2" s="2128"/>
      <c r="F2" s="2128"/>
      <c r="N2" s="2811" t="s">
        <v>2</v>
      </c>
      <c r="O2" s="2812"/>
      <c r="P2" s="2812"/>
      <c r="Q2" s="2812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4" customFormat="1" ht="13.5" customHeight="1">
      <c r="N3" s="14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4" customFormat="1" ht="15" customHeight="1">
      <c r="B4" s="2815" t="s">
        <v>4</v>
      </c>
      <c r="C4" s="2142"/>
      <c r="D4" s="16"/>
      <c r="E4" s="969"/>
      <c r="F4" s="969"/>
      <c r="G4" s="969"/>
      <c r="H4" s="969"/>
      <c r="I4" s="912" t="s">
        <v>5</v>
      </c>
      <c r="J4" s="15"/>
      <c r="K4" s="15"/>
      <c r="L4" s="15"/>
      <c r="N4" s="1888" t="s">
        <v>616</v>
      </c>
      <c r="O4" s="17" t="s">
        <v>25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4" customFormat="1" ht="9.75" customHeight="1">
      <c r="B5" s="2806" t="s">
        <v>7</v>
      </c>
      <c r="C5" s="2140"/>
      <c r="D5" s="15"/>
      <c r="E5" s="15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4" customFormat="1" ht="12" customHeight="1">
      <c r="A6" s="281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4" customFormat="1" ht="15.75">
      <c r="A7" s="281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4" customFormat="1" ht="9" customHeight="1">
      <c r="A8" s="1297" t="s">
        <v>420</v>
      </c>
      <c r="B8" s="1298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4" customFormat="1">
      <c r="A9" s="2800" t="s">
        <v>9</v>
      </c>
      <c r="B9" s="2807" t="s">
        <v>10</v>
      </c>
      <c r="C9" s="2808"/>
      <c r="D9" s="2808"/>
      <c r="E9" s="2808"/>
      <c r="F9" s="2808"/>
      <c r="G9" s="2808"/>
      <c r="H9" s="2808"/>
      <c r="I9" s="2809"/>
      <c r="J9" s="2807" t="s">
        <v>11</v>
      </c>
      <c r="K9" s="2808"/>
      <c r="L9" s="2808"/>
      <c r="M9" s="2808"/>
      <c r="N9" s="2808"/>
      <c r="O9" s="2808"/>
      <c r="P9" s="2808"/>
      <c r="Q9" s="2809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4" customFormat="1">
      <c r="A10" s="2801"/>
      <c r="B10" s="2803" t="s">
        <v>26</v>
      </c>
      <c r="C10" s="2804"/>
      <c r="D10" s="2804"/>
      <c r="E10" s="2805"/>
      <c r="F10" s="2803"/>
      <c r="G10" s="2135"/>
      <c r="H10" s="2135"/>
      <c r="I10" s="2136"/>
      <c r="J10" s="2803" t="s">
        <v>26</v>
      </c>
      <c r="K10" s="2804"/>
      <c r="L10" s="2804"/>
      <c r="M10" s="2805"/>
      <c r="N10" s="2803"/>
      <c r="O10" s="2804"/>
      <c r="P10" s="2804"/>
      <c r="Q10" s="2805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4" customFormat="1">
      <c r="A11" s="2801"/>
      <c r="B11" s="2803" t="s">
        <v>14</v>
      </c>
      <c r="C11" s="2804"/>
      <c r="E11" s="19">
        <v>3000</v>
      </c>
      <c r="F11" s="2803" t="s">
        <v>14</v>
      </c>
      <c r="G11" s="2804"/>
      <c r="H11" s="18"/>
      <c r="I11" s="19">
        <v>0</v>
      </c>
      <c r="J11" s="2803" t="s">
        <v>14</v>
      </c>
      <c r="K11" s="2804"/>
      <c r="L11" s="18"/>
      <c r="M11" s="19">
        <f>E11</f>
        <v>3000</v>
      </c>
      <c r="N11" s="2803" t="s">
        <v>14</v>
      </c>
      <c r="O11" s="2804"/>
      <c r="P11" s="18"/>
      <c r="Q11" s="19">
        <f>I11</f>
        <v>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21" customFormat="1" ht="35.25" customHeight="1">
      <c r="A12" s="2802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>
      <c r="A14" s="24">
        <v>0</v>
      </c>
      <c r="B14" s="1136"/>
      <c r="C14" s="1728"/>
      <c r="D14" s="1728"/>
      <c r="E14" s="1728"/>
      <c r="F14" s="1728"/>
      <c r="G14" s="1728"/>
      <c r="H14" s="1728"/>
      <c r="I14" s="1728"/>
      <c r="J14" s="1647"/>
      <c r="K14" s="1728"/>
      <c r="L14" s="1728"/>
      <c r="M14" s="1728"/>
      <c r="N14" s="1728"/>
      <c r="O14" s="1132"/>
      <c r="P14" s="1132"/>
      <c r="Q14" s="1132"/>
    </row>
    <row r="15" spans="1:33" s="1428" customFormat="1" ht="15">
      <c r="A15" s="1426">
        <v>1</v>
      </c>
      <c r="B15" s="1136"/>
      <c r="C15" s="1728"/>
      <c r="D15" s="1728"/>
      <c r="E15" s="1728">
        <v>226</v>
      </c>
      <c r="F15" s="1728"/>
      <c r="G15" s="1728"/>
      <c r="H15" s="1728"/>
      <c r="I15" s="1728"/>
      <c r="J15" s="1647"/>
      <c r="K15" s="1728"/>
      <c r="L15" s="1728"/>
      <c r="M15" s="1603">
        <v>162</v>
      </c>
      <c r="N15" s="1728"/>
      <c r="O15" s="1427"/>
      <c r="P15" s="1427"/>
      <c r="Q15" s="1427"/>
    </row>
    <row r="16" spans="1:33" s="21" customFormat="1" ht="15">
      <c r="A16" s="24">
        <v>2</v>
      </c>
      <c r="B16" s="1136"/>
      <c r="C16" s="1728"/>
      <c r="D16" s="1728"/>
      <c r="E16" s="1728">
        <v>227</v>
      </c>
      <c r="F16" s="1728"/>
      <c r="G16" s="1728"/>
      <c r="H16" s="1728"/>
      <c r="I16" s="1728"/>
      <c r="J16" s="1647"/>
      <c r="K16" s="1728"/>
      <c r="L16" s="1728"/>
      <c r="M16" s="1603">
        <v>161</v>
      </c>
      <c r="N16" s="1728"/>
      <c r="O16" s="1132"/>
      <c r="P16" s="1132"/>
      <c r="Q16" s="1132"/>
    </row>
    <row r="17" spans="1:17" s="21" customFormat="1" ht="15">
      <c r="A17" s="24">
        <v>3</v>
      </c>
      <c r="B17" s="1136"/>
      <c r="C17" s="1728"/>
      <c r="D17" s="1728"/>
      <c r="E17" s="1728">
        <v>227</v>
      </c>
      <c r="F17" s="1728"/>
      <c r="G17" s="1728"/>
      <c r="H17" s="1728"/>
      <c r="I17" s="1728"/>
      <c r="J17" s="1647"/>
      <c r="K17" s="1728"/>
      <c r="L17" s="1728"/>
      <c r="M17" s="1603">
        <v>170</v>
      </c>
      <c r="N17" s="1728"/>
      <c r="O17" s="1132"/>
      <c r="P17" s="1132"/>
      <c r="Q17" s="1132"/>
    </row>
    <row r="18" spans="1:17" s="21" customFormat="1" ht="15">
      <c r="A18" s="24">
        <v>4</v>
      </c>
      <c r="B18" s="1136"/>
      <c r="C18" s="1728"/>
      <c r="D18" s="1728"/>
      <c r="E18" s="1728">
        <v>211</v>
      </c>
      <c r="F18" s="1728"/>
      <c r="G18" s="1728"/>
      <c r="H18" s="1728"/>
      <c r="I18" s="1728"/>
      <c r="J18" s="1647"/>
      <c r="K18" s="1728"/>
      <c r="L18" s="1728"/>
      <c r="M18" s="1603">
        <v>151</v>
      </c>
      <c r="N18" s="1728"/>
      <c r="O18" s="1132"/>
      <c r="P18" s="1132"/>
      <c r="Q18" s="1132"/>
    </row>
    <row r="19" spans="1:17" s="21" customFormat="1" ht="15">
      <c r="A19" s="24">
        <v>5</v>
      </c>
      <c r="B19" s="1136"/>
      <c r="C19" s="1728"/>
      <c r="D19" s="1728"/>
      <c r="E19" s="1728">
        <v>236</v>
      </c>
      <c r="F19" s="1728"/>
      <c r="G19" s="1728"/>
      <c r="H19" s="1728"/>
      <c r="I19" s="1728"/>
      <c r="J19" s="1647"/>
      <c r="K19" s="1728"/>
      <c r="L19" s="1728"/>
      <c r="M19" s="1603">
        <v>163</v>
      </c>
      <c r="N19" s="1728"/>
      <c r="O19" s="1132"/>
      <c r="P19" s="1132"/>
      <c r="Q19" s="1132"/>
    </row>
    <row r="20" spans="1:17" s="21" customFormat="1" ht="15">
      <c r="A20" s="24">
        <v>6</v>
      </c>
      <c r="B20" s="1136"/>
      <c r="C20" s="1728"/>
      <c r="D20" s="1728"/>
      <c r="E20" s="1728">
        <v>243</v>
      </c>
      <c r="F20" s="1728"/>
      <c r="G20" s="1728"/>
      <c r="H20" s="1728"/>
      <c r="I20" s="1728"/>
      <c r="J20" s="1647"/>
      <c r="K20" s="1728"/>
      <c r="L20" s="1728"/>
      <c r="M20" s="1603">
        <v>189</v>
      </c>
      <c r="N20" s="1728"/>
      <c r="O20" s="1132"/>
      <c r="P20" s="1132"/>
      <c r="Q20" s="1132"/>
    </row>
    <row r="21" spans="1:17" s="21" customFormat="1" ht="15">
      <c r="A21" s="24">
        <v>7</v>
      </c>
      <c r="B21" s="1136"/>
      <c r="C21" s="1728"/>
      <c r="D21" s="1728"/>
      <c r="E21" s="1728">
        <v>335</v>
      </c>
      <c r="F21" s="1728"/>
      <c r="G21" s="1728"/>
      <c r="H21" s="1728"/>
      <c r="I21" s="1728"/>
      <c r="J21" s="1647"/>
      <c r="K21" s="1728"/>
      <c r="L21" s="1728"/>
      <c r="M21" s="1603">
        <v>235</v>
      </c>
      <c r="N21" s="1728"/>
      <c r="O21" s="1132"/>
      <c r="P21" s="1132"/>
      <c r="Q21" s="1132"/>
    </row>
    <row r="22" spans="1:17" s="21" customFormat="1" ht="15">
      <c r="A22" s="24">
        <v>8</v>
      </c>
      <c r="B22" s="1136"/>
      <c r="C22" s="1728"/>
      <c r="D22" s="1728"/>
      <c r="E22" s="1728">
        <v>358</v>
      </c>
      <c r="F22" s="1728"/>
      <c r="G22" s="1728"/>
      <c r="H22" s="1728"/>
      <c r="I22" s="1728"/>
      <c r="J22" s="1647"/>
      <c r="K22" s="1728"/>
      <c r="L22" s="1728"/>
      <c r="M22" s="1603">
        <v>219</v>
      </c>
      <c r="N22" s="1728"/>
      <c r="O22" s="1132"/>
      <c r="P22" s="1132"/>
      <c r="Q22" s="1132"/>
    </row>
    <row r="23" spans="1:17" s="21" customFormat="1" ht="15">
      <c r="A23" s="24">
        <v>9</v>
      </c>
      <c r="B23" s="1136"/>
      <c r="C23" s="1728"/>
      <c r="D23" s="1728"/>
      <c r="E23" s="1728">
        <v>928</v>
      </c>
      <c r="F23" s="1728"/>
      <c r="G23" s="1728"/>
      <c r="H23" s="1728"/>
      <c r="I23" s="1728"/>
      <c r="J23" s="1647"/>
      <c r="K23" s="1728"/>
      <c r="L23" s="1728"/>
      <c r="M23" s="1603">
        <v>759</v>
      </c>
      <c r="N23" s="1728"/>
      <c r="O23" s="1132"/>
      <c r="P23" s="1132"/>
      <c r="Q23" s="1132"/>
    </row>
    <row r="24" spans="1:17" s="21" customFormat="1" ht="15">
      <c r="A24" s="24">
        <v>10</v>
      </c>
      <c r="B24" s="1136"/>
      <c r="C24" s="1728"/>
      <c r="D24" s="1728"/>
      <c r="E24" s="1728">
        <v>944</v>
      </c>
      <c r="F24" s="1728"/>
      <c r="G24" s="1728"/>
      <c r="H24" s="1728"/>
      <c r="I24" s="1728"/>
      <c r="J24" s="1647"/>
      <c r="K24" s="1728"/>
      <c r="L24" s="1728"/>
      <c r="M24" s="1603">
        <v>711</v>
      </c>
      <c r="N24" s="1728"/>
      <c r="O24" s="1132"/>
      <c r="P24" s="1132"/>
      <c r="Q24" s="1132"/>
    </row>
    <row r="25" spans="1:17" s="21" customFormat="1" ht="15">
      <c r="A25" s="24">
        <v>11</v>
      </c>
      <c r="B25" s="1136"/>
      <c r="C25" s="1728"/>
      <c r="D25" s="1728"/>
      <c r="E25" s="1728">
        <v>870</v>
      </c>
      <c r="F25" s="1728"/>
      <c r="G25" s="1728"/>
      <c r="H25" s="1728"/>
      <c r="I25" s="1728"/>
      <c r="J25" s="1647"/>
      <c r="K25" s="1728"/>
      <c r="L25" s="1728"/>
      <c r="M25" s="1603">
        <v>662</v>
      </c>
      <c r="N25" s="1728"/>
      <c r="O25" s="1132"/>
      <c r="P25" s="1132"/>
      <c r="Q25" s="1132"/>
    </row>
    <row r="26" spans="1:17" s="21" customFormat="1" ht="15">
      <c r="A26" s="24">
        <v>12</v>
      </c>
      <c r="B26" s="1136"/>
      <c r="C26" s="1728"/>
      <c r="D26" s="1728"/>
      <c r="E26" s="1728">
        <v>927</v>
      </c>
      <c r="F26" s="1728"/>
      <c r="G26" s="1728"/>
      <c r="H26" s="1728"/>
      <c r="I26" s="1728"/>
      <c r="J26" s="1647"/>
      <c r="K26" s="1728"/>
      <c r="L26" s="1728"/>
      <c r="M26" s="1603">
        <v>687</v>
      </c>
      <c r="N26" s="1728"/>
      <c r="O26" s="1132"/>
      <c r="P26" s="1132"/>
      <c r="Q26" s="1132"/>
    </row>
    <row r="27" spans="1:17" s="21" customFormat="1" ht="15">
      <c r="A27" s="24">
        <v>13</v>
      </c>
      <c r="B27" s="1136"/>
      <c r="C27" s="1728"/>
      <c r="D27" s="1728"/>
      <c r="E27" s="1728">
        <v>779</v>
      </c>
      <c r="F27" s="1728"/>
      <c r="G27" s="1728"/>
      <c r="H27" s="1728"/>
      <c r="I27" s="1728"/>
      <c r="J27" s="1647"/>
      <c r="K27" s="1728"/>
      <c r="L27" s="1728"/>
      <c r="M27" s="1603">
        <v>523</v>
      </c>
      <c r="N27" s="1728"/>
      <c r="O27" s="1132"/>
      <c r="P27" s="1132"/>
      <c r="Q27" s="1132"/>
    </row>
    <row r="28" spans="1:17" s="21" customFormat="1" ht="15">
      <c r="A28" s="24">
        <v>14</v>
      </c>
      <c r="B28" s="1136"/>
      <c r="C28" s="1728"/>
      <c r="D28" s="1728"/>
      <c r="E28" s="1728">
        <v>911</v>
      </c>
      <c r="F28" s="1728"/>
      <c r="G28" s="1728"/>
      <c r="H28" s="1728"/>
      <c r="I28" s="1728"/>
      <c r="J28" s="1647"/>
      <c r="K28" s="1728"/>
      <c r="L28" s="1728"/>
      <c r="M28" s="1603">
        <v>681</v>
      </c>
      <c r="N28" s="1728"/>
      <c r="O28" s="1132"/>
      <c r="P28" s="1132"/>
      <c r="Q28" s="1132"/>
    </row>
    <row r="29" spans="1:17" s="21" customFormat="1" ht="15">
      <c r="A29" s="24">
        <v>15</v>
      </c>
      <c r="B29" s="1136"/>
      <c r="C29" s="1728"/>
      <c r="D29" s="1728"/>
      <c r="E29" s="1728">
        <v>1024</v>
      </c>
      <c r="F29" s="1728"/>
      <c r="G29" s="1728"/>
      <c r="H29" s="1728"/>
      <c r="I29" s="1728"/>
      <c r="J29" s="1647"/>
      <c r="K29" s="1728"/>
      <c r="L29" s="1728"/>
      <c r="M29" s="1603">
        <v>823</v>
      </c>
      <c r="N29" s="1728"/>
      <c r="O29" s="1132"/>
      <c r="P29" s="1132"/>
      <c r="Q29" s="1132"/>
    </row>
    <row r="30" spans="1:17" s="21" customFormat="1" ht="15">
      <c r="A30" s="24">
        <v>16</v>
      </c>
      <c r="B30" s="1136"/>
      <c r="C30" s="1728"/>
      <c r="D30" s="1728"/>
      <c r="E30" s="1728">
        <v>869</v>
      </c>
      <c r="F30" s="1728"/>
      <c r="G30" s="1728"/>
      <c r="H30" s="1728"/>
      <c r="I30" s="1728"/>
      <c r="J30" s="1647"/>
      <c r="K30" s="1728"/>
      <c r="L30" s="1728"/>
      <c r="M30" s="1603">
        <v>703</v>
      </c>
      <c r="N30" s="1728"/>
      <c r="O30" s="1132"/>
      <c r="P30" s="1132"/>
      <c r="Q30" s="1132"/>
    </row>
    <row r="31" spans="1:17" s="25" customFormat="1" ht="15">
      <c r="A31" s="24">
        <v>17</v>
      </c>
      <c r="B31" s="1136"/>
      <c r="C31" s="1728"/>
      <c r="D31" s="1728"/>
      <c r="E31" s="1728">
        <v>810</v>
      </c>
      <c r="F31" s="1728"/>
      <c r="G31" s="1728"/>
      <c r="H31" s="1728"/>
      <c r="I31" s="1728"/>
      <c r="J31" s="1647"/>
      <c r="K31" s="1728"/>
      <c r="L31" s="1728"/>
      <c r="M31" s="1603">
        <v>620</v>
      </c>
      <c r="N31" s="1728"/>
      <c r="O31" s="1132"/>
      <c r="P31" s="1132"/>
      <c r="Q31" s="1132"/>
    </row>
    <row r="32" spans="1:17" s="25" customFormat="1" ht="15">
      <c r="A32" s="24">
        <v>18</v>
      </c>
      <c r="B32" s="1136"/>
      <c r="C32" s="1728"/>
      <c r="D32" s="1728"/>
      <c r="E32" s="1728">
        <v>748</v>
      </c>
      <c r="F32" s="1728"/>
      <c r="G32" s="1728"/>
      <c r="H32" s="1728"/>
      <c r="I32" s="1728"/>
      <c r="J32" s="1647"/>
      <c r="K32" s="1728"/>
      <c r="L32" s="1728"/>
      <c r="M32" s="1603">
        <v>538</v>
      </c>
      <c r="N32" s="1728"/>
      <c r="O32" s="1132"/>
      <c r="P32" s="1132"/>
      <c r="Q32" s="1132"/>
    </row>
    <row r="33" spans="1:33" s="25" customFormat="1" ht="15">
      <c r="A33" s="24">
        <v>19</v>
      </c>
      <c r="B33" s="1136"/>
      <c r="C33" s="1728"/>
      <c r="D33" s="1728"/>
      <c r="E33" s="1728">
        <v>738</v>
      </c>
      <c r="F33" s="1728"/>
      <c r="G33" s="1728"/>
      <c r="H33" s="1728"/>
      <c r="I33" s="1728"/>
      <c r="J33" s="1647"/>
      <c r="K33" s="1728"/>
      <c r="L33" s="1728"/>
      <c r="M33" s="1603">
        <v>520</v>
      </c>
      <c r="N33" s="1728"/>
      <c r="O33" s="1132"/>
      <c r="P33" s="1132"/>
      <c r="Q33" s="1132"/>
    </row>
    <row r="34" spans="1:33" s="25" customFormat="1" ht="15">
      <c r="A34" s="24">
        <v>20</v>
      </c>
      <c r="B34" s="1136"/>
      <c r="C34" s="1728"/>
      <c r="D34" s="1728"/>
      <c r="E34" s="1728">
        <v>661</v>
      </c>
      <c r="F34" s="1728"/>
      <c r="G34" s="1728"/>
      <c r="H34" s="1728"/>
      <c r="I34" s="1728"/>
      <c r="J34" s="1647"/>
      <c r="K34" s="1728"/>
      <c r="L34" s="1728"/>
      <c r="M34" s="1603">
        <v>461</v>
      </c>
      <c r="N34" s="1728"/>
      <c r="O34" s="1132"/>
      <c r="P34" s="1132"/>
      <c r="Q34" s="1132"/>
    </row>
    <row r="35" spans="1:33" s="25" customFormat="1" ht="15">
      <c r="A35" s="24">
        <v>21</v>
      </c>
      <c r="B35" s="1136"/>
      <c r="C35" s="1728"/>
      <c r="D35" s="1728"/>
      <c r="E35" s="1728">
        <v>467</v>
      </c>
      <c r="F35" s="1728"/>
      <c r="G35" s="1728"/>
      <c r="H35" s="1728"/>
      <c r="I35" s="1728"/>
      <c r="J35" s="1647"/>
      <c r="K35" s="1728"/>
      <c r="L35" s="1728"/>
      <c r="M35" s="1603">
        <v>301</v>
      </c>
      <c r="N35" s="1728"/>
      <c r="O35" s="1132"/>
      <c r="P35" s="1132"/>
      <c r="Q35" s="1132"/>
    </row>
    <row r="36" spans="1:33" s="25" customFormat="1" ht="15">
      <c r="A36" s="24">
        <v>22</v>
      </c>
      <c r="B36" s="1136"/>
      <c r="C36" s="1728"/>
      <c r="D36" s="1728"/>
      <c r="E36" s="1728">
        <v>297</v>
      </c>
      <c r="F36" s="1728"/>
      <c r="G36" s="1728"/>
      <c r="H36" s="1728"/>
      <c r="I36" s="1728"/>
      <c r="J36" s="1647"/>
      <c r="K36" s="1728"/>
      <c r="L36" s="1728"/>
      <c r="M36" s="1603">
        <v>180</v>
      </c>
      <c r="N36" s="1728"/>
      <c r="O36" s="1132"/>
      <c r="P36" s="1132"/>
      <c r="Q36" s="1132"/>
    </row>
    <row r="37" spans="1:33" s="25" customFormat="1" ht="15">
      <c r="A37" s="24">
        <v>23</v>
      </c>
      <c r="B37" s="1136"/>
      <c r="C37" s="1728"/>
      <c r="D37" s="1728"/>
      <c r="E37" s="1603">
        <v>303</v>
      </c>
      <c r="F37" s="1728"/>
      <c r="G37" s="1728"/>
      <c r="H37" s="1728"/>
      <c r="I37" s="1728"/>
      <c r="J37" s="1647"/>
      <c r="K37" s="1728"/>
      <c r="L37" s="1728"/>
      <c r="M37" s="1603">
        <v>166</v>
      </c>
      <c r="N37" s="1728"/>
      <c r="O37" s="1132"/>
      <c r="P37" s="1132"/>
      <c r="Q37" s="1132"/>
    </row>
    <row r="38" spans="1:33" s="25" customFormat="1" ht="15">
      <c r="A38" s="24">
        <v>24</v>
      </c>
      <c r="B38" s="1136"/>
      <c r="C38" s="1728"/>
      <c r="D38" s="1728"/>
      <c r="E38" s="1603">
        <v>307</v>
      </c>
      <c r="F38" s="1728"/>
      <c r="G38" s="1728"/>
      <c r="H38" s="1728"/>
      <c r="I38" s="1728"/>
      <c r="J38" s="1647"/>
      <c r="K38" s="1728"/>
      <c r="L38" s="1728"/>
      <c r="M38" s="1603">
        <v>168</v>
      </c>
      <c r="N38" s="1728"/>
      <c r="O38" s="1132"/>
      <c r="P38" s="1132"/>
      <c r="Q38" s="1132"/>
    </row>
    <row r="39" spans="1:33" s="25" customFormat="1" ht="15">
      <c r="A39" s="24" t="s">
        <v>19</v>
      </c>
      <c r="B39" s="1182"/>
      <c r="C39" s="1729"/>
      <c r="D39" s="1729"/>
      <c r="E39" s="1730">
        <f>SUM(E15:E38)</f>
        <v>13646</v>
      </c>
      <c r="F39" s="1729"/>
      <c r="G39" s="1729"/>
      <c r="H39" s="1729"/>
      <c r="I39" s="1730"/>
      <c r="J39" s="1729"/>
      <c r="K39" s="1729"/>
      <c r="L39" s="1729"/>
      <c r="M39" s="1730">
        <f>SUM(M15:M38)</f>
        <v>9953</v>
      </c>
      <c r="N39" s="1729"/>
      <c r="O39" s="1182"/>
      <c r="P39" s="1182"/>
      <c r="Q39" s="1183"/>
    </row>
    <row r="40" spans="1:33" s="14" customFormat="1" ht="12.75" customHeight="1">
      <c r="A40" s="14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4" customFormat="1" ht="12.75" customHeight="1">
      <c r="A41" s="14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>
      <c r="A42" s="14" t="s">
        <v>651</v>
      </c>
      <c r="K42" s="14"/>
      <c r="L42" s="14"/>
      <c r="M42" s="14"/>
      <c r="N42" s="14"/>
      <c r="O42" s="14"/>
      <c r="P42" s="14"/>
      <c r="Q42" s="14"/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A43" s="14" t="s">
        <v>23</v>
      </c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833" t="s">
        <v>484</v>
      </c>
      <c r="C1" s="2142"/>
      <c r="D1" s="2142"/>
      <c r="E1" s="2142"/>
      <c r="F1" s="2142"/>
      <c r="J1" s="801" t="s">
        <v>176</v>
      </c>
      <c r="N1" s="2827" t="s">
        <v>0</v>
      </c>
      <c r="O1" s="2827"/>
      <c r="P1" s="2827"/>
      <c r="Q1" s="2827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>
      <c r="B2" s="2828" t="s">
        <v>1</v>
      </c>
      <c r="C2" s="2128"/>
      <c r="D2" s="2128"/>
      <c r="E2" s="2128"/>
      <c r="F2" s="2128"/>
      <c r="N2" s="2828" t="s">
        <v>2</v>
      </c>
      <c r="O2" s="2829"/>
      <c r="P2" s="2829"/>
      <c r="Q2" s="2829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>
      <c r="B4" s="2832" t="s">
        <v>4</v>
      </c>
      <c r="C4" s="2142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4" t="s">
        <v>6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>
      <c r="B5" s="2823" t="s">
        <v>7</v>
      </c>
      <c r="C5" s="2140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>
      <c r="A6" s="283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>
      <c r="A7" s="283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>
      <c r="A8" s="1297" t="s">
        <v>421</v>
      </c>
      <c r="B8" s="1297" t="s">
        <v>422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>
      <c r="A9" s="2817" t="s">
        <v>9</v>
      </c>
      <c r="B9" s="2824" t="s">
        <v>10</v>
      </c>
      <c r="C9" s="2825"/>
      <c r="D9" s="2825"/>
      <c r="E9" s="2825"/>
      <c r="F9" s="2825"/>
      <c r="G9" s="2825"/>
      <c r="H9" s="2825"/>
      <c r="I9" s="2826"/>
      <c r="J9" s="2824" t="s">
        <v>11</v>
      </c>
      <c r="K9" s="2825"/>
      <c r="L9" s="2825"/>
      <c r="M9" s="2825"/>
      <c r="N9" s="2825"/>
      <c r="O9" s="2825"/>
      <c r="P9" s="2825"/>
      <c r="Q9" s="2826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>
      <c r="A10" s="2818"/>
      <c r="B10" s="2820" t="s">
        <v>12</v>
      </c>
      <c r="C10" s="2821"/>
      <c r="D10" s="2821"/>
      <c r="E10" s="2822"/>
      <c r="F10" s="2820" t="s">
        <v>13</v>
      </c>
      <c r="G10" s="2135"/>
      <c r="H10" s="2135"/>
      <c r="I10" s="2136"/>
      <c r="J10" s="2820" t="s">
        <v>12</v>
      </c>
      <c r="K10" s="2821"/>
      <c r="L10" s="2821"/>
      <c r="M10" s="2822"/>
      <c r="N10" s="2820" t="s">
        <v>13</v>
      </c>
      <c r="O10" s="2821"/>
      <c r="P10" s="2821"/>
      <c r="Q10" s="2822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>
      <c r="A11" s="2818"/>
      <c r="B11" s="2820" t="s">
        <v>14</v>
      </c>
      <c r="C11" s="2821"/>
      <c r="E11" s="6">
        <v>6000</v>
      </c>
      <c r="F11" s="2820" t="s">
        <v>14</v>
      </c>
      <c r="G11" s="2821"/>
      <c r="H11" s="5"/>
      <c r="I11" s="6">
        <v>6000</v>
      </c>
      <c r="J11" s="2820" t="s">
        <v>14</v>
      </c>
      <c r="K11" s="2821"/>
      <c r="L11" s="5"/>
      <c r="M11" s="6">
        <f>E11</f>
        <v>6000</v>
      </c>
      <c r="N11" s="2820" t="s">
        <v>14</v>
      </c>
      <c r="O11" s="2821"/>
      <c r="P11" s="5"/>
      <c r="Q11" s="6">
        <f>I11</f>
        <v>6000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>
      <c r="A12" s="2819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>
      <c r="A14" s="11">
        <v>0</v>
      </c>
      <c r="B14" s="1136"/>
      <c r="C14" s="1148"/>
      <c r="D14" s="1148"/>
      <c r="E14" s="1340"/>
      <c r="F14" s="1136"/>
      <c r="G14" s="1148"/>
      <c r="H14" s="1148"/>
      <c r="I14" s="1340"/>
      <c r="J14" s="1136"/>
      <c r="K14" s="1148"/>
      <c r="L14" s="1148"/>
      <c r="M14" s="1340"/>
      <c r="N14" s="1136"/>
      <c r="O14" s="1148"/>
      <c r="P14" s="1148"/>
      <c r="Q14" s="1340"/>
    </row>
    <row r="15" spans="1:33" s="1425" customFormat="1">
      <c r="A15" s="1420">
        <v>1</v>
      </c>
      <c r="B15" s="1136"/>
      <c r="C15" s="1424"/>
      <c r="D15" s="1148"/>
      <c r="E15" s="1340">
        <v>724</v>
      </c>
      <c r="F15" s="1423"/>
      <c r="G15" s="1148"/>
      <c r="H15" s="1422"/>
      <c r="I15" s="1136">
        <v>656</v>
      </c>
      <c r="J15" s="1423"/>
      <c r="K15" s="1424"/>
      <c r="L15" s="1422"/>
      <c r="M15" s="1136">
        <v>190</v>
      </c>
      <c r="N15" s="1423"/>
      <c r="O15" s="1424"/>
      <c r="P15" s="1422"/>
      <c r="Q15" s="1136">
        <v>92</v>
      </c>
    </row>
    <row r="16" spans="1:33" s="8" customFormat="1">
      <c r="A16" s="11">
        <v>2</v>
      </c>
      <c r="B16" s="1136"/>
      <c r="C16" s="1148"/>
      <c r="D16" s="1148"/>
      <c r="E16" s="1340">
        <v>646</v>
      </c>
      <c r="F16" s="1332"/>
      <c r="G16" s="1148"/>
      <c r="H16" s="1339"/>
      <c r="I16" s="1136">
        <v>596</v>
      </c>
      <c r="J16" s="1332"/>
      <c r="K16" s="1148"/>
      <c r="L16" s="1339"/>
      <c r="M16" s="1136">
        <v>176</v>
      </c>
      <c r="N16" s="1332"/>
      <c r="O16" s="1148"/>
      <c r="P16" s="1339"/>
      <c r="Q16" s="1136">
        <v>85</v>
      </c>
    </row>
    <row r="17" spans="1:17" s="8" customFormat="1">
      <c r="A17" s="11">
        <v>3</v>
      </c>
      <c r="B17" s="1136"/>
      <c r="C17" s="1148"/>
      <c r="D17" s="1148"/>
      <c r="E17" s="1340">
        <v>599</v>
      </c>
      <c r="F17" s="1332"/>
      <c r="G17" s="1148"/>
      <c r="H17" s="1339"/>
      <c r="I17" s="1136">
        <v>540</v>
      </c>
      <c r="J17" s="1332"/>
      <c r="K17" s="1148"/>
      <c r="L17" s="1339"/>
      <c r="M17" s="1136">
        <v>171</v>
      </c>
      <c r="N17" s="1332"/>
      <c r="O17" s="1148"/>
      <c r="P17" s="1339"/>
      <c r="Q17" s="1136">
        <v>83</v>
      </c>
    </row>
    <row r="18" spans="1:17" s="8" customFormat="1">
      <c r="A18" s="11">
        <v>4</v>
      </c>
      <c r="B18" s="1136"/>
      <c r="C18" s="1148"/>
      <c r="D18" s="1148"/>
      <c r="E18" s="1340">
        <v>585</v>
      </c>
      <c r="F18" s="1332"/>
      <c r="G18" s="1148"/>
      <c r="H18" s="1339"/>
      <c r="I18" s="1136">
        <v>304</v>
      </c>
      <c r="J18" s="1332"/>
      <c r="K18" s="1148"/>
      <c r="L18" s="1339"/>
      <c r="M18" s="1136">
        <v>163</v>
      </c>
      <c r="N18" s="1332"/>
      <c r="O18" s="1148"/>
      <c r="P18" s="1339"/>
      <c r="Q18" s="1136">
        <v>44</v>
      </c>
    </row>
    <row r="19" spans="1:17" s="8" customFormat="1">
      <c r="A19" s="11">
        <v>5</v>
      </c>
      <c r="B19" s="1136"/>
      <c r="C19" s="1148"/>
      <c r="D19" s="1148"/>
      <c r="E19" s="1340">
        <v>937</v>
      </c>
      <c r="F19" s="1332"/>
      <c r="G19" s="1148"/>
      <c r="H19" s="1339"/>
      <c r="I19" s="1136">
        <v>0</v>
      </c>
      <c r="J19" s="1332"/>
      <c r="K19" s="1148"/>
      <c r="L19" s="1339"/>
      <c r="M19" s="1136">
        <v>293</v>
      </c>
      <c r="N19" s="1332"/>
      <c r="O19" s="1148"/>
      <c r="P19" s="1339"/>
      <c r="Q19" s="1136">
        <v>0</v>
      </c>
    </row>
    <row r="20" spans="1:17" s="8" customFormat="1">
      <c r="A20" s="11">
        <v>6</v>
      </c>
      <c r="B20" s="1136"/>
      <c r="C20" s="1148"/>
      <c r="D20" s="1148"/>
      <c r="E20" s="1340">
        <v>1332</v>
      </c>
      <c r="F20" s="1332"/>
      <c r="G20" s="1148"/>
      <c r="H20" s="1339"/>
      <c r="I20" s="1136">
        <v>0</v>
      </c>
      <c r="J20" s="1332"/>
      <c r="K20" s="1148"/>
      <c r="L20" s="1339"/>
      <c r="M20" s="1136">
        <v>346</v>
      </c>
      <c r="N20" s="1332"/>
      <c r="O20" s="1148"/>
      <c r="P20" s="1339"/>
      <c r="Q20" s="1136">
        <v>0</v>
      </c>
    </row>
    <row r="21" spans="1:17" s="8" customFormat="1">
      <c r="A21" s="11">
        <v>7</v>
      </c>
      <c r="B21" s="1136"/>
      <c r="C21" s="1148"/>
      <c r="D21" s="1148"/>
      <c r="E21" s="1340">
        <v>1517</v>
      </c>
      <c r="F21" s="1332"/>
      <c r="G21" s="1148"/>
      <c r="H21" s="1339"/>
      <c r="I21" s="1136">
        <v>0</v>
      </c>
      <c r="J21" s="1332"/>
      <c r="K21" s="1148"/>
      <c r="L21" s="1339"/>
      <c r="M21" s="1136">
        <v>330</v>
      </c>
      <c r="N21" s="1332"/>
      <c r="O21" s="1148"/>
      <c r="P21" s="1339"/>
      <c r="Q21" s="1136">
        <v>0</v>
      </c>
    </row>
    <row r="22" spans="1:17" s="8" customFormat="1">
      <c r="A22" s="11">
        <v>8</v>
      </c>
      <c r="B22" s="1136"/>
      <c r="C22" s="1148"/>
      <c r="D22" s="1148"/>
      <c r="E22" s="1340">
        <v>1707</v>
      </c>
      <c r="F22" s="1332"/>
      <c r="G22" s="1148"/>
      <c r="H22" s="1339"/>
      <c r="I22" s="1136">
        <v>0</v>
      </c>
      <c r="J22" s="1332"/>
      <c r="K22" s="1148"/>
      <c r="L22" s="1339"/>
      <c r="M22" s="1136">
        <v>362</v>
      </c>
      <c r="N22" s="1332"/>
      <c r="O22" s="1148"/>
      <c r="P22" s="1339"/>
      <c r="Q22" s="1136">
        <v>0</v>
      </c>
    </row>
    <row r="23" spans="1:17" s="8" customFormat="1">
      <c r="A23" s="11">
        <v>9</v>
      </c>
      <c r="B23" s="1136"/>
      <c r="C23" s="1148"/>
      <c r="D23" s="1148"/>
      <c r="E23" s="1340">
        <v>1960</v>
      </c>
      <c r="F23" s="1332"/>
      <c r="G23" s="1148"/>
      <c r="H23" s="1339"/>
      <c r="I23" s="1136">
        <v>0</v>
      </c>
      <c r="J23" s="1332"/>
      <c r="K23" s="1148"/>
      <c r="L23" s="1339"/>
      <c r="M23" s="1136">
        <v>463</v>
      </c>
      <c r="N23" s="1332"/>
      <c r="O23" s="1148"/>
      <c r="P23" s="1339"/>
      <c r="Q23" s="1136">
        <v>0</v>
      </c>
    </row>
    <row r="24" spans="1:17" s="8" customFormat="1">
      <c r="A24" s="11">
        <v>10</v>
      </c>
      <c r="B24" s="1136"/>
      <c r="C24" s="1148"/>
      <c r="D24" s="1148"/>
      <c r="E24" s="1340">
        <v>2096</v>
      </c>
      <c r="F24" s="1332"/>
      <c r="G24" s="1148"/>
      <c r="H24" s="1339"/>
      <c r="I24" s="1136">
        <v>0</v>
      </c>
      <c r="J24" s="1332"/>
      <c r="K24" s="1148"/>
      <c r="L24" s="1339"/>
      <c r="M24" s="1136">
        <v>502</v>
      </c>
      <c r="N24" s="1332"/>
      <c r="O24" s="1148"/>
      <c r="P24" s="1339"/>
      <c r="Q24" s="1136">
        <v>0</v>
      </c>
    </row>
    <row r="25" spans="1:17" s="8" customFormat="1">
      <c r="A25" s="11">
        <v>11</v>
      </c>
      <c r="B25" s="1136"/>
      <c r="C25" s="1148"/>
      <c r="D25" s="1148"/>
      <c r="E25" s="1340">
        <v>2103</v>
      </c>
      <c r="F25" s="1332"/>
      <c r="G25" s="1148"/>
      <c r="H25" s="1339"/>
      <c r="I25" s="1136">
        <v>0</v>
      </c>
      <c r="J25" s="1332"/>
      <c r="K25" s="1148"/>
      <c r="L25" s="1339"/>
      <c r="M25" s="1136">
        <v>529</v>
      </c>
      <c r="N25" s="1332"/>
      <c r="O25" s="1148"/>
      <c r="P25" s="1339"/>
      <c r="Q25" s="1136">
        <v>0</v>
      </c>
    </row>
    <row r="26" spans="1:17" s="8" customFormat="1">
      <c r="A26" s="11">
        <v>12</v>
      </c>
      <c r="B26" s="1136"/>
      <c r="C26" s="1148"/>
      <c r="D26" s="1148"/>
      <c r="E26" s="1340">
        <v>2109</v>
      </c>
      <c r="F26" s="1332"/>
      <c r="G26" s="1148"/>
      <c r="H26" s="1339"/>
      <c r="I26" s="1136">
        <v>0</v>
      </c>
      <c r="J26" s="1332"/>
      <c r="K26" s="1148"/>
      <c r="L26" s="1339"/>
      <c r="M26" s="1136">
        <v>541</v>
      </c>
      <c r="N26" s="1332"/>
      <c r="O26" s="1148"/>
      <c r="P26" s="1339"/>
      <c r="Q26" s="1136">
        <v>0</v>
      </c>
    </row>
    <row r="27" spans="1:17" s="8" customFormat="1">
      <c r="A27" s="11">
        <v>13</v>
      </c>
      <c r="B27" s="1136"/>
      <c r="C27" s="1148"/>
      <c r="D27" s="1148"/>
      <c r="E27" s="1340">
        <v>2037</v>
      </c>
      <c r="F27" s="1332"/>
      <c r="G27" s="1148"/>
      <c r="H27" s="1339"/>
      <c r="I27" s="1136">
        <v>0</v>
      </c>
      <c r="J27" s="1332"/>
      <c r="K27" s="1148"/>
      <c r="L27" s="1339"/>
      <c r="M27" s="1136">
        <v>470</v>
      </c>
      <c r="N27" s="1332"/>
      <c r="O27" s="1148"/>
      <c r="P27" s="1339"/>
      <c r="Q27" s="1136">
        <v>0</v>
      </c>
    </row>
    <row r="28" spans="1:17" s="8" customFormat="1">
      <c r="A28" s="11">
        <v>14</v>
      </c>
      <c r="B28" s="1136"/>
      <c r="C28" s="1148"/>
      <c r="D28" s="1148"/>
      <c r="E28" s="1340">
        <v>1988</v>
      </c>
      <c r="F28" s="1332"/>
      <c r="G28" s="1148"/>
      <c r="H28" s="1339"/>
      <c r="I28" s="1136">
        <v>0</v>
      </c>
      <c r="J28" s="1332"/>
      <c r="K28" s="1148"/>
      <c r="L28" s="1339"/>
      <c r="M28" s="1136">
        <v>496</v>
      </c>
      <c r="N28" s="1332"/>
      <c r="O28" s="1148"/>
      <c r="P28" s="1339"/>
      <c r="Q28" s="1136">
        <v>0</v>
      </c>
    </row>
    <row r="29" spans="1:17" s="8" customFormat="1">
      <c r="A29" s="11">
        <v>15</v>
      </c>
      <c r="B29" s="1136"/>
      <c r="C29" s="1148"/>
      <c r="D29" s="1148"/>
      <c r="E29" s="1340">
        <v>1984</v>
      </c>
      <c r="F29" s="1332"/>
      <c r="G29" s="1148"/>
      <c r="H29" s="1339"/>
      <c r="I29" s="1136">
        <v>0</v>
      </c>
      <c r="J29" s="1332"/>
      <c r="K29" s="1148"/>
      <c r="L29" s="1339"/>
      <c r="M29" s="1136">
        <v>499</v>
      </c>
      <c r="N29" s="1332"/>
      <c r="O29" s="1148"/>
      <c r="P29" s="1339"/>
      <c r="Q29" s="1136">
        <v>0</v>
      </c>
    </row>
    <row r="30" spans="1:17" s="8" customFormat="1">
      <c r="A30" s="11">
        <v>16</v>
      </c>
      <c r="B30" s="1136"/>
      <c r="C30" s="1148"/>
      <c r="D30" s="1148"/>
      <c r="E30" s="1340">
        <v>1952</v>
      </c>
      <c r="F30" s="1332"/>
      <c r="G30" s="1148"/>
      <c r="H30" s="1339"/>
      <c r="I30" s="1136">
        <v>0</v>
      </c>
      <c r="J30" s="1332"/>
      <c r="K30" s="1148"/>
      <c r="L30" s="1339"/>
      <c r="M30" s="1136">
        <v>505</v>
      </c>
      <c r="N30" s="1332"/>
      <c r="O30" s="1148"/>
      <c r="P30" s="1339"/>
      <c r="Q30" s="1136">
        <v>0</v>
      </c>
    </row>
    <row r="31" spans="1:17" s="12" customFormat="1">
      <c r="A31" s="11">
        <v>17</v>
      </c>
      <c r="B31" s="1136"/>
      <c r="C31" s="1148"/>
      <c r="D31" s="1148"/>
      <c r="E31" s="1340">
        <v>1947</v>
      </c>
      <c r="F31" s="1332"/>
      <c r="G31" s="1148"/>
      <c r="H31" s="1339"/>
      <c r="I31" s="1136">
        <v>1</v>
      </c>
      <c r="J31" s="1332"/>
      <c r="K31" s="1148"/>
      <c r="L31" s="1339"/>
      <c r="M31" s="1136">
        <v>463</v>
      </c>
      <c r="N31" s="1332"/>
      <c r="O31" s="1148"/>
      <c r="P31" s="1339"/>
      <c r="Q31" s="1136">
        <v>0</v>
      </c>
    </row>
    <row r="32" spans="1:17" s="12" customFormat="1">
      <c r="A32" s="11">
        <v>18</v>
      </c>
      <c r="B32" s="1136"/>
      <c r="C32" s="1148"/>
      <c r="D32" s="1148"/>
      <c r="E32" s="1340">
        <v>1950</v>
      </c>
      <c r="F32" s="1332"/>
      <c r="G32" s="1148"/>
      <c r="H32" s="1339"/>
      <c r="I32" s="1136">
        <v>1</v>
      </c>
      <c r="J32" s="1332"/>
      <c r="K32" s="1148"/>
      <c r="L32" s="1339"/>
      <c r="M32" s="1136">
        <v>447</v>
      </c>
      <c r="N32" s="1332"/>
      <c r="O32" s="1148"/>
      <c r="P32" s="1339"/>
      <c r="Q32" s="1136">
        <v>0</v>
      </c>
    </row>
    <row r="33" spans="1:33" s="12" customFormat="1">
      <c r="A33" s="11">
        <v>19</v>
      </c>
      <c r="B33" s="1136"/>
      <c r="C33" s="1148"/>
      <c r="D33" s="1148"/>
      <c r="E33" s="1340">
        <v>1974</v>
      </c>
      <c r="F33" s="1332"/>
      <c r="G33" s="1148"/>
      <c r="H33" s="1339"/>
      <c r="I33" s="1136">
        <v>0</v>
      </c>
      <c r="J33" s="1332"/>
      <c r="K33" s="1148"/>
      <c r="L33" s="1339"/>
      <c r="M33" s="1136">
        <v>423</v>
      </c>
      <c r="N33" s="1332"/>
      <c r="O33" s="1148"/>
      <c r="P33" s="1339"/>
      <c r="Q33" s="1136">
        <v>0</v>
      </c>
    </row>
    <row r="34" spans="1:33" s="12" customFormat="1">
      <c r="A34" s="11">
        <v>20</v>
      </c>
      <c r="B34" s="1136"/>
      <c r="C34" s="1148"/>
      <c r="D34" s="1148"/>
      <c r="E34" s="1340">
        <v>1972</v>
      </c>
      <c r="F34" s="1332"/>
      <c r="G34" s="1148"/>
      <c r="H34" s="1339"/>
      <c r="I34" s="1136">
        <v>1</v>
      </c>
      <c r="J34" s="1332"/>
      <c r="K34" s="1148"/>
      <c r="L34" s="1339"/>
      <c r="M34" s="1136">
        <v>396</v>
      </c>
      <c r="N34" s="1332"/>
      <c r="O34" s="1148"/>
      <c r="P34" s="1339"/>
      <c r="Q34" s="1136">
        <v>0</v>
      </c>
    </row>
    <row r="35" spans="1:33" s="12" customFormat="1">
      <c r="A35" s="11">
        <v>21</v>
      </c>
      <c r="B35" s="1136"/>
      <c r="C35" s="1148"/>
      <c r="D35" s="1148"/>
      <c r="E35" s="1340">
        <v>1971</v>
      </c>
      <c r="F35" s="1332"/>
      <c r="G35" s="1148"/>
      <c r="H35" s="1339"/>
      <c r="I35" s="1136">
        <v>0</v>
      </c>
      <c r="J35" s="1332"/>
      <c r="K35" s="1148"/>
      <c r="L35" s="1339"/>
      <c r="M35" s="1136">
        <v>381</v>
      </c>
      <c r="N35" s="1332"/>
      <c r="O35" s="1148"/>
      <c r="P35" s="1339"/>
      <c r="Q35" s="1136">
        <v>0</v>
      </c>
    </row>
    <row r="36" spans="1:33" s="12" customFormat="1">
      <c r="A36" s="11">
        <v>22</v>
      </c>
      <c r="B36" s="1136"/>
      <c r="C36" s="1148"/>
      <c r="D36" s="1148"/>
      <c r="E36" s="1340">
        <v>1875</v>
      </c>
      <c r="F36" s="1332"/>
      <c r="G36" s="1148"/>
      <c r="H36" s="1339"/>
      <c r="I36" s="1136">
        <v>1</v>
      </c>
      <c r="J36" s="1332"/>
      <c r="K36" s="1148"/>
      <c r="L36" s="1339"/>
      <c r="M36" s="1136">
        <v>350</v>
      </c>
      <c r="N36" s="1332"/>
      <c r="O36" s="1148"/>
      <c r="P36" s="1339"/>
      <c r="Q36" s="1136">
        <v>0</v>
      </c>
    </row>
    <row r="37" spans="1:33" s="12" customFormat="1">
      <c r="A37" s="11">
        <v>23</v>
      </c>
      <c r="B37" s="1136"/>
      <c r="C37" s="1148"/>
      <c r="D37" s="1339"/>
      <c r="E37" s="1136">
        <v>1175</v>
      </c>
      <c r="F37" s="1332"/>
      <c r="G37" s="1148"/>
      <c r="H37" s="1339"/>
      <c r="I37" s="1136">
        <v>556</v>
      </c>
      <c r="J37" s="1332"/>
      <c r="K37" s="1148"/>
      <c r="L37" s="1339"/>
      <c r="M37" s="1136">
        <v>262</v>
      </c>
      <c r="N37" s="1332"/>
      <c r="O37" s="1148"/>
      <c r="P37" s="1339"/>
      <c r="Q37" s="1136">
        <v>68</v>
      </c>
    </row>
    <row r="38" spans="1:33" s="12" customFormat="1">
      <c r="A38" s="11">
        <v>24</v>
      </c>
      <c r="B38" s="1136"/>
      <c r="C38" s="1148"/>
      <c r="D38" s="1339"/>
      <c r="E38" s="1136">
        <v>815</v>
      </c>
      <c r="F38" s="1332"/>
      <c r="G38" s="1148"/>
      <c r="H38" s="1339"/>
      <c r="I38" s="1136">
        <v>697</v>
      </c>
      <c r="J38" s="1332"/>
      <c r="K38" s="1148"/>
      <c r="L38" s="1339"/>
      <c r="M38" s="1136">
        <v>195</v>
      </c>
      <c r="N38" s="1332"/>
      <c r="O38" s="1148"/>
      <c r="P38" s="1339"/>
      <c r="Q38" s="1136">
        <v>91</v>
      </c>
    </row>
    <row r="39" spans="1:33" s="12" customFormat="1">
      <c r="A39" s="11" t="s">
        <v>19</v>
      </c>
      <c r="B39" s="1181"/>
      <c r="C39" s="1181"/>
      <c r="D39" s="1181"/>
      <c r="E39" s="1341">
        <f>SUM(E15:E38)</f>
        <v>37955</v>
      </c>
      <c r="F39" s="1181"/>
      <c r="G39" s="1181"/>
      <c r="H39" s="1181"/>
      <c r="I39" s="1341">
        <f>SUM(I15:I38)</f>
        <v>3353</v>
      </c>
      <c r="J39" s="1181"/>
      <c r="K39" s="1181"/>
      <c r="L39" s="1181"/>
      <c r="M39" s="1341">
        <f>SUM(M15:M38)</f>
        <v>8953</v>
      </c>
      <c r="N39" s="1181"/>
      <c r="O39" s="1181"/>
      <c r="P39" s="1181"/>
      <c r="Q39" s="1341">
        <f>SUM(Q15:Q38)</f>
        <v>463</v>
      </c>
    </row>
    <row r="40" spans="1:33" s="1" customFormat="1" ht="12.75" customHeight="1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>
      <c r="A42" s="1" t="s">
        <v>651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833" t="s">
        <v>484</v>
      </c>
      <c r="C1" s="2142"/>
      <c r="D1" s="2142"/>
      <c r="E1" s="2142"/>
      <c r="F1" s="2142"/>
      <c r="J1" s="801" t="s">
        <v>176</v>
      </c>
      <c r="N1" s="2827" t="s">
        <v>195</v>
      </c>
      <c r="O1" s="2827"/>
      <c r="P1" s="2827"/>
      <c r="Q1" s="2827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>
      <c r="B2" s="2828" t="s">
        <v>1</v>
      </c>
      <c r="C2" s="2128"/>
      <c r="D2" s="2128"/>
      <c r="E2" s="2128"/>
      <c r="F2" s="2128"/>
      <c r="N2" s="2828" t="s">
        <v>2</v>
      </c>
      <c r="O2" s="2829"/>
      <c r="P2" s="2829"/>
      <c r="Q2" s="2829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>
      <c r="B4" s="2832" t="s">
        <v>4</v>
      </c>
      <c r="C4" s="2142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1533" t="s">
        <v>542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>
      <c r="B5" s="2823" t="s">
        <v>7</v>
      </c>
      <c r="C5" s="2140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>
      <c r="A6" s="283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>
      <c r="A7" s="283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>
      <c r="A8" s="1297" t="s">
        <v>423</v>
      </c>
      <c r="B8" s="1297" t="s">
        <v>424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>
      <c r="A9" s="2817" t="s">
        <v>9</v>
      </c>
      <c r="B9" s="2824" t="s">
        <v>10</v>
      </c>
      <c r="C9" s="2825"/>
      <c r="D9" s="2825"/>
      <c r="E9" s="2825"/>
      <c r="F9" s="2825"/>
      <c r="G9" s="2825"/>
      <c r="H9" s="2825"/>
      <c r="I9" s="2826"/>
      <c r="J9" s="2824" t="s">
        <v>11</v>
      </c>
      <c r="K9" s="2825"/>
      <c r="L9" s="2825"/>
      <c r="M9" s="2825"/>
      <c r="N9" s="2825"/>
      <c r="O9" s="2825"/>
      <c r="P9" s="2825"/>
      <c r="Q9" s="2826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>
      <c r="A10" s="2818"/>
      <c r="B10" s="2820" t="s">
        <v>541</v>
      </c>
      <c r="C10" s="2821"/>
      <c r="D10" s="2821"/>
      <c r="E10" s="2822"/>
      <c r="F10" s="2820" t="s">
        <v>543</v>
      </c>
      <c r="G10" s="2135"/>
      <c r="H10" s="2135"/>
      <c r="I10" s="2136"/>
      <c r="J10" s="2820" t="s">
        <v>541</v>
      </c>
      <c r="K10" s="2821"/>
      <c r="L10" s="2821"/>
      <c r="M10" s="2822"/>
      <c r="N10" s="2820" t="s">
        <v>543</v>
      </c>
      <c r="O10" s="2821"/>
      <c r="P10" s="2821"/>
      <c r="Q10" s="2822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>
      <c r="A11" s="2818"/>
      <c r="B11" s="2820" t="s">
        <v>14</v>
      </c>
      <c r="C11" s="2821"/>
      <c r="E11" s="6">
        <v>8000</v>
      </c>
      <c r="F11" s="2820" t="s">
        <v>14</v>
      </c>
      <c r="G11" s="2821"/>
      <c r="H11" s="5"/>
      <c r="I11" s="6">
        <v>8000</v>
      </c>
      <c r="J11" s="2820" t="s">
        <v>14</v>
      </c>
      <c r="K11" s="2821"/>
      <c r="L11" s="5"/>
      <c r="M11" s="6">
        <f>E11</f>
        <v>8000</v>
      </c>
      <c r="N11" s="2820" t="s">
        <v>14</v>
      </c>
      <c r="O11" s="2821"/>
      <c r="P11" s="5"/>
      <c r="Q11" s="6">
        <f>I11</f>
        <v>8000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>
      <c r="A12" s="2819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23">
        <v>1</v>
      </c>
      <c r="B13" s="823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>
      <c r="A14" s="11">
        <v>0</v>
      </c>
      <c r="B14" s="1134"/>
      <c r="C14" s="1147"/>
      <c r="D14" s="1148"/>
      <c r="E14" s="1340"/>
      <c r="F14" s="1136"/>
      <c r="G14" s="1148"/>
      <c r="H14" s="1148"/>
      <c r="I14" s="1340"/>
      <c r="J14" s="1136"/>
      <c r="K14" s="1148"/>
      <c r="L14" s="1148"/>
      <c r="M14" s="1340"/>
      <c r="N14" s="1136"/>
      <c r="O14" s="1148"/>
      <c r="P14" s="1148"/>
      <c r="Q14" s="1340"/>
    </row>
    <row r="15" spans="1:33" s="1425" customFormat="1" ht="14.25">
      <c r="A15" s="1420">
        <v>1</v>
      </c>
      <c r="B15" s="1134"/>
      <c r="C15" s="1421"/>
      <c r="D15" s="1148"/>
      <c r="E15" s="1340">
        <v>739</v>
      </c>
      <c r="F15" s="1423"/>
      <c r="G15" s="1148"/>
      <c r="H15" s="1422"/>
      <c r="I15" s="1136">
        <v>804</v>
      </c>
      <c r="J15" s="1423"/>
      <c r="K15" s="1424"/>
      <c r="L15" s="1422"/>
      <c r="M15" s="1893">
        <v>93</v>
      </c>
      <c r="N15" s="1423"/>
      <c r="O15" s="1424"/>
      <c r="P15" s="1422"/>
      <c r="Q15" s="1136">
        <v>78</v>
      </c>
    </row>
    <row r="16" spans="1:33" s="8" customFormat="1" ht="14.25">
      <c r="A16" s="11">
        <v>2</v>
      </c>
      <c r="B16" s="1134"/>
      <c r="C16" s="1147"/>
      <c r="D16" s="1148"/>
      <c r="E16" s="1340">
        <v>671</v>
      </c>
      <c r="F16" s="1332"/>
      <c r="G16" s="1148"/>
      <c r="H16" s="1339"/>
      <c r="I16" s="1136">
        <v>730</v>
      </c>
      <c r="J16" s="1332"/>
      <c r="K16" s="1148"/>
      <c r="L16" s="1339"/>
      <c r="M16" s="1893">
        <v>87</v>
      </c>
      <c r="N16" s="1332"/>
      <c r="O16" s="1148"/>
      <c r="P16" s="1339"/>
      <c r="Q16" s="1136">
        <v>69</v>
      </c>
    </row>
    <row r="17" spans="1:17" s="8" customFormat="1" ht="14.25">
      <c r="A17" s="11">
        <v>3</v>
      </c>
      <c r="B17" s="1134"/>
      <c r="C17" s="1147"/>
      <c r="D17" s="1148"/>
      <c r="E17" s="1340">
        <v>615</v>
      </c>
      <c r="F17" s="1332"/>
      <c r="G17" s="1148"/>
      <c r="H17" s="1339"/>
      <c r="I17" s="1136">
        <v>670</v>
      </c>
      <c r="J17" s="1332"/>
      <c r="K17" s="1148"/>
      <c r="L17" s="1339"/>
      <c r="M17" s="1893">
        <v>78</v>
      </c>
      <c r="N17" s="1332"/>
      <c r="O17" s="1148"/>
      <c r="P17" s="1339"/>
      <c r="Q17" s="1136">
        <v>58</v>
      </c>
    </row>
    <row r="18" spans="1:17" s="8" customFormat="1" ht="14.25">
      <c r="A18" s="11">
        <v>4</v>
      </c>
      <c r="B18" s="1134"/>
      <c r="C18" s="1147"/>
      <c r="D18" s="1148"/>
      <c r="E18" s="1340">
        <v>598</v>
      </c>
      <c r="F18" s="1332"/>
      <c r="G18" s="1148"/>
      <c r="H18" s="1339"/>
      <c r="I18" s="1136">
        <v>629</v>
      </c>
      <c r="J18" s="1332"/>
      <c r="K18" s="1148"/>
      <c r="L18" s="1339"/>
      <c r="M18" s="1893">
        <v>61</v>
      </c>
      <c r="N18" s="1332"/>
      <c r="O18" s="1148"/>
      <c r="P18" s="1339"/>
      <c r="Q18" s="1136">
        <v>50</v>
      </c>
    </row>
    <row r="19" spans="1:17" s="8" customFormat="1" ht="14.25">
      <c r="A19" s="11">
        <v>5</v>
      </c>
      <c r="B19" s="1134"/>
      <c r="C19" s="1147"/>
      <c r="D19" s="1148"/>
      <c r="E19" s="1340">
        <v>633</v>
      </c>
      <c r="F19" s="1332"/>
      <c r="G19" s="1148"/>
      <c r="H19" s="1339"/>
      <c r="I19" s="1136">
        <v>618</v>
      </c>
      <c r="J19" s="1332"/>
      <c r="K19" s="1148"/>
      <c r="L19" s="1339"/>
      <c r="M19" s="1893">
        <v>58</v>
      </c>
      <c r="N19" s="1332"/>
      <c r="O19" s="1148"/>
      <c r="P19" s="1339"/>
      <c r="Q19" s="1136">
        <v>42</v>
      </c>
    </row>
    <row r="20" spans="1:17" s="8" customFormat="1" ht="14.25">
      <c r="A20" s="11">
        <v>6</v>
      </c>
      <c r="B20" s="1134"/>
      <c r="C20" s="1147"/>
      <c r="D20" s="1148"/>
      <c r="E20" s="1340">
        <v>677</v>
      </c>
      <c r="F20" s="1332"/>
      <c r="G20" s="1148"/>
      <c r="H20" s="1339"/>
      <c r="I20" s="1136">
        <v>651</v>
      </c>
      <c r="J20" s="1332"/>
      <c r="K20" s="1148"/>
      <c r="L20" s="1339"/>
      <c r="M20" s="1893">
        <v>79</v>
      </c>
      <c r="N20" s="1332"/>
      <c r="O20" s="1148"/>
      <c r="P20" s="1339"/>
      <c r="Q20" s="1136">
        <v>54</v>
      </c>
    </row>
    <row r="21" spans="1:17" s="8" customFormat="1" ht="14.25">
      <c r="A21" s="11">
        <v>7</v>
      </c>
      <c r="B21" s="1134"/>
      <c r="C21" s="1147"/>
      <c r="D21" s="1148"/>
      <c r="E21" s="1340">
        <v>840</v>
      </c>
      <c r="F21" s="1332"/>
      <c r="G21" s="1148"/>
      <c r="H21" s="1339"/>
      <c r="I21" s="1136">
        <v>749</v>
      </c>
      <c r="J21" s="1332"/>
      <c r="K21" s="1148"/>
      <c r="L21" s="1339"/>
      <c r="M21" s="1893">
        <v>87</v>
      </c>
      <c r="N21" s="1332"/>
      <c r="O21" s="1148"/>
      <c r="P21" s="1339"/>
      <c r="Q21" s="1136">
        <v>69</v>
      </c>
    </row>
    <row r="22" spans="1:17" s="8" customFormat="1" ht="14.25">
      <c r="A22" s="11">
        <v>8</v>
      </c>
      <c r="B22" s="1134"/>
      <c r="C22" s="1147"/>
      <c r="D22" s="1148"/>
      <c r="E22" s="1340">
        <v>952</v>
      </c>
      <c r="F22" s="1332"/>
      <c r="G22" s="1148"/>
      <c r="H22" s="1339"/>
      <c r="I22" s="1136">
        <v>893</v>
      </c>
      <c r="J22" s="1332"/>
      <c r="K22" s="1148"/>
      <c r="L22" s="1339"/>
      <c r="M22" s="1893">
        <v>97</v>
      </c>
      <c r="N22" s="1332"/>
      <c r="O22" s="1148"/>
      <c r="P22" s="1339"/>
      <c r="Q22" s="1136">
        <v>88</v>
      </c>
    </row>
    <row r="23" spans="1:17" s="8" customFormat="1" ht="14.25">
      <c r="A23" s="11">
        <v>9</v>
      </c>
      <c r="B23" s="1134"/>
      <c r="C23" s="1147"/>
      <c r="D23" s="1148"/>
      <c r="E23" s="1340">
        <v>1132</v>
      </c>
      <c r="F23" s="1332"/>
      <c r="G23" s="1148"/>
      <c r="H23" s="1339"/>
      <c r="I23" s="1136">
        <v>1053</v>
      </c>
      <c r="J23" s="1332"/>
      <c r="K23" s="1148"/>
      <c r="L23" s="1339"/>
      <c r="M23" s="1893">
        <v>138</v>
      </c>
      <c r="N23" s="1332"/>
      <c r="O23" s="1148"/>
      <c r="P23" s="1339"/>
      <c r="Q23" s="1136">
        <v>87</v>
      </c>
    </row>
    <row r="24" spans="1:17" s="8" customFormat="1" ht="14.25">
      <c r="A24" s="11">
        <v>10</v>
      </c>
      <c r="B24" s="1134"/>
      <c r="C24" s="1147"/>
      <c r="D24" s="1148"/>
      <c r="E24" s="1340">
        <v>1266</v>
      </c>
      <c r="F24" s="1332"/>
      <c r="G24" s="1148"/>
      <c r="H24" s="1339"/>
      <c r="I24" s="1136">
        <v>1300</v>
      </c>
      <c r="J24" s="1332"/>
      <c r="K24" s="1148"/>
      <c r="L24" s="1339"/>
      <c r="M24" s="1893">
        <v>163</v>
      </c>
      <c r="N24" s="1332"/>
      <c r="O24" s="1148"/>
      <c r="P24" s="1339"/>
      <c r="Q24" s="1136">
        <v>153</v>
      </c>
    </row>
    <row r="25" spans="1:17" s="8" customFormat="1" ht="14.25">
      <c r="A25" s="11">
        <v>11</v>
      </c>
      <c r="B25" s="1134"/>
      <c r="C25" s="1147"/>
      <c r="D25" s="1148"/>
      <c r="E25" s="1340">
        <v>1261</v>
      </c>
      <c r="F25" s="1332"/>
      <c r="G25" s="1148"/>
      <c r="H25" s="1339"/>
      <c r="I25" s="1136">
        <v>1348</v>
      </c>
      <c r="J25" s="1332"/>
      <c r="K25" s="1148"/>
      <c r="L25" s="1339"/>
      <c r="M25" s="1893">
        <v>163</v>
      </c>
      <c r="N25" s="1332"/>
      <c r="O25" s="1148"/>
      <c r="P25" s="1339"/>
      <c r="Q25" s="1136">
        <v>170</v>
      </c>
    </row>
    <row r="26" spans="1:17" s="8" customFormat="1" ht="14.25">
      <c r="A26" s="11">
        <v>12</v>
      </c>
      <c r="B26" s="1134"/>
      <c r="C26" s="1147"/>
      <c r="D26" s="1148"/>
      <c r="E26" s="1340">
        <v>1272</v>
      </c>
      <c r="F26" s="1332"/>
      <c r="G26" s="1148"/>
      <c r="H26" s="1339"/>
      <c r="I26" s="1136">
        <v>1363</v>
      </c>
      <c r="J26" s="1332"/>
      <c r="K26" s="1148"/>
      <c r="L26" s="1339"/>
      <c r="M26" s="1893">
        <v>174</v>
      </c>
      <c r="N26" s="1332"/>
      <c r="O26" s="1148"/>
      <c r="P26" s="1339"/>
      <c r="Q26" s="1136">
        <v>181</v>
      </c>
    </row>
    <row r="27" spans="1:17" s="8" customFormat="1" ht="14.25">
      <c r="A27" s="11">
        <v>13</v>
      </c>
      <c r="B27" s="1134"/>
      <c r="C27" s="1147"/>
      <c r="D27" s="1148"/>
      <c r="E27" s="1340">
        <v>1262</v>
      </c>
      <c r="F27" s="1332"/>
      <c r="G27" s="1148"/>
      <c r="H27" s="1339"/>
      <c r="I27" s="1136">
        <v>1360</v>
      </c>
      <c r="J27" s="1332"/>
      <c r="K27" s="1148"/>
      <c r="L27" s="1339"/>
      <c r="M27" s="1893">
        <v>143</v>
      </c>
      <c r="N27" s="1332"/>
      <c r="O27" s="1148"/>
      <c r="P27" s="1339"/>
      <c r="Q27" s="1136">
        <v>178</v>
      </c>
    </row>
    <row r="28" spans="1:17" s="8" customFormat="1" ht="14.25">
      <c r="A28" s="11">
        <v>14</v>
      </c>
      <c r="B28" s="1134"/>
      <c r="C28" s="1147"/>
      <c r="D28" s="1148"/>
      <c r="E28" s="1340">
        <v>1249</v>
      </c>
      <c r="F28" s="1332"/>
      <c r="G28" s="1148"/>
      <c r="H28" s="1339"/>
      <c r="I28" s="1136">
        <v>1361</v>
      </c>
      <c r="J28" s="1332"/>
      <c r="K28" s="1148"/>
      <c r="L28" s="1339"/>
      <c r="M28" s="1893">
        <v>157</v>
      </c>
      <c r="N28" s="1332"/>
      <c r="O28" s="1148"/>
      <c r="P28" s="1339"/>
      <c r="Q28" s="1136">
        <v>173</v>
      </c>
    </row>
    <row r="29" spans="1:17" s="8" customFormat="1" ht="14.25">
      <c r="A29" s="11">
        <v>15</v>
      </c>
      <c r="B29" s="1134"/>
      <c r="C29" s="1147"/>
      <c r="D29" s="1148"/>
      <c r="E29" s="1340">
        <v>1266</v>
      </c>
      <c r="F29" s="1332"/>
      <c r="G29" s="1148"/>
      <c r="H29" s="1339"/>
      <c r="I29" s="1136">
        <v>1337</v>
      </c>
      <c r="J29" s="1332"/>
      <c r="K29" s="1148"/>
      <c r="L29" s="1339"/>
      <c r="M29" s="1893">
        <v>176</v>
      </c>
      <c r="N29" s="1332"/>
      <c r="O29" s="1148"/>
      <c r="P29" s="1339"/>
      <c r="Q29" s="1136">
        <v>175</v>
      </c>
    </row>
    <row r="30" spans="1:17" s="8" customFormat="1" ht="14.25">
      <c r="A30" s="11">
        <v>16</v>
      </c>
      <c r="B30" s="1134"/>
      <c r="C30" s="1147"/>
      <c r="D30" s="1148"/>
      <c r="E30" s="1340">
        <v>1260</v>
      </c>
      <c r="F30" s="1332"/>
      <c r="G30" s="1148"/>
      <c r="H30" s="1339"/>
      <c r="I30" s="1136">
        <v>1288</v>
      </c>
      <c r="J30" s="1332"/>
      <c r="K30" s="1148"/>
      <c r="L30" s="1339"/>
      <c r="M30" s="1893">
        <v>184</v>
      </c>
      <c r="N30" s="1332"/>
      <c r="O30" s="1148"/>
      <c r="P30" s="1339"/>
      <c r="Q30" s="1136">
        <v>139</v>
      </c>
    </row>
    <row r="31" spans="1:17" s="12" customFormat="1" ht="14.25">
      <c r="A31" s="11">
        <v>17</v>
      </c>
      <c r="B31" s="1134"/>
      <c r="C31" s="1147"/>
      <c r="D31" s="1148"/>
      <c r="E31" s="1340">
        <v>1237</v>
      </c>
      <c r="F31" s="1332"/>
      <c r="G31" s="1148"/>
      <c r="H31" s="1339"/>
      <c r="I31" s="1136">
        <v>1262</v>
      </c>
      <c r="J31" s="1332"/>
      <c r="K31" s="1148"/>
      <c r="L31" s="1339"/>
      <c r="M31" s="1893">
        <v>145</v>
      </c>
      <c r="N31" s="1332"/>
      <c r="O31" s="1148"/>
      <c r="P31" s="1339"/>
      <c r="Q31" s="1136">
        <v>116</v>
      </c>
    </row>
    <row r="32" spans="1:17" s="12" customFormat="1" ht="14.25">
      <c r="A32" s="11">
        <v>18</v>
      </c>
      <c r="B32" s="1134"/>
      <c r="C32" s="1147"/>
      <c r="D32" s="1148"/>
      <c r="E32" s="1340">
        <v>1265</v>
      </c>
      <c r="F32" s="1332"/>
      <c r="G32" s="1148"/>
      <c r="H32" s="1339"/>
      <c r="I32" s="1136">
        <v>1246</v>
      </c>
      <c r="J32" s="1332"/>
      <c r="K32" s="1148"/>
      <c r="L32" s="1339"/>
      <c r="M32" s="1893">
        <v>120</v>
      </c>
      <c r="N32" s="1332"/>
      <c r="O32" s="1148"/>
      <c r="P32" s="1339"/>
      <c r="Q32" s="1136">
        <v>106</v>
      </c>
    </row>
    <row r="33" spans="1:33" s="12" customFormat="1" ht="14.25">
      <c r="A33" s="11">
        <v>19</v>
      </c>
      <c r="B33" s="1134"/>
      <c r="C33" s="1147"/>
      <c r="D33" s="1148"/>
      <c r="E33" s="1340">
        <v>1288</v>
      </c>
      <c r="F33" s="1332"/>
      <c r="G33" s="1148"/>
      <c r="H33" s="1339"/>
      <c r="I33" s="1136">
        <v>1280</v>
      </c>
      <c r="J33" s="1332"/>
      <c r="K33" s="1148"/>
      <c r="L33" s="1339"/>
      <c r="M33" s="1893">
        <v>110</v>
      </c>
      <c r="N33" s="1332"/>
      <c r="O33" s="1148"/>
      <c r="P33" s="1339"/>
      <c r="Q33" s="1136">
        <v>107</v>
      </c>
    </row>
    <row r="34" spans="1:33" s="12" customFormat="1" ht="14.25">
      <c r="A34" s="11">
        <v>20</v>
      </c>
      <c r="B34" s="1134"/>
      <c r="C34" s="1147"/>
      <c r="D34" s="1148"/>
      <c r="E34" s="1340">
        <v>1298</v>
      </c>
      <c r="F34" s="1332"/>
      <c r="G34" s="1148"/>
      <c r="H34" s="1339"/>
      <c r="I34" s="1136">
        <v>1263</v>
      </c>
      <c r="J34" s="1332"/>
      <c r="K34" s="1148"/>
      <c r="L34" s="1339"/>
      <c r="M34" s="1893">
        <v>111</v>
      </c>
      <c r="N34" s="1332"/>
      <c r="O34" s="1148"/>
      <c r="P34" s="1339"/>
      <c r="Q34" s="1136">
        <v>109</v>
      </c>
    </row>
    <row r="35" spans="1:33" s="12" customFormat="1" ht="14.25">
      <c r="A35" s="11">
        <v>21</v>
      </c>
      <c r="B35" s="1134"/>
      <c r="C35" s="1147"/>
      <c r="D35" s="1148"/>
      <c r="E35" s="1340">
        <v>1236</v>
      </c>
      <c r="F35" s="1332"/>
      <c r="G35" s="1148"/>
      <c r="H35" s="1339"/>
      <c r="I35" s="1136">
        <v>1226</v>
      </c>
      <c r="J35" s="1332"/>
      <c r="K35" s="1148"/>
      <c r="L35" s="1339"/>
      <c r="M35" s="1893">
        <v>103</v>
      </c>
      <c r="N35" s="1332"/>
      <c r="O35" s="1148"/>
      <c r="P35" s="1339"/>
      <c r="Q35" s="1136">
        <v>100</v>
      </c>
    </row>
    <row r="36" spans="1:33" s="12" customFormat="1" ht="14.25">
      <c r="A36" s="11">
        <v>22</v>
      </c>
      <c r="B36" s="1134"/>
      <c r="C36" s="1147"/>
      <c r="D36" s="1148"/>
      <c r="E36" s="1340">
        <v>1052</v>
      </c>
      <c r="F36" s="1332"/>
      <c r="G36" s="1148"/>
      <c r="H36" s="1339"/>
      <c r="I36" s="1136">
        <v>1064</v>
      </c>
      <c r="J36" s="1332"/>
      <c r="K36" s="1148"/>
      <c r="L36" s="1339"/>
      <c r="M36" s="1893">
        <v>104</v>
      </c>
      <c r="N36" s="1332"/>
      <c r="O36" s="1148"/>
      <c r="P36" s="1339"/>
      <c r="Q36" s="1136">
        <v>90</v>
      </c>
    </row>
    <row r="37" spans="1:33" s="12" customFormat="1" ht="14.25">
      <c r="A37" s="11">
        <v>23</v>
      </c>
      <c r="B37" s="1149"/>
      <c r="C37" s="1147"/>
      <c r="D37" s="1339"/>
      <c r="E37" s="1893">
        <v>941</v>
      </c>
      <c r="F37" s="1332"/>
      <c r="G37" s="1148"/>
      <c r="H37" s="1339"/>
      <c r="I37" s="1136">
        <v>1003</v>
      </c>
      <c r="J37" s="1332"/>
      <c r="K37" s="1148"/>
      <c r="L37" s="1339"/>
      <c r="M37" s="1893">
        <v>87</v>
      </c>
      <c r="N37" s="1332"/>
      <c r="O37" s="1148"/>
      <c r="P37" s="1339"/>
      <c r="Q37" s="1136">
        <v>82</v>
      </c>
    </row>
    <row r="38" spans="1:33" s="12" customFormat="1" ht="14.25">
      <c r="A38" s="11">
        <v>24</v>
      </c>
      <c r="B38" s="1149"/>
      <c r="C38" s="1147"/>
      <c r="D38" s="1339"/>
      <c r="E38" s="1893">
        <v>822</v>
      </c>
      <c r="F38" s="1332"/>
      <c r="G38" s="1148"/>
      <c r="H38" s="1339"/>
      <c r="I38" s="1136">
        <v>887</v>
      </c>
      <c r="J38" s="1332"/>
      <c r="K38" s="1148"/>
      <c r="L38" s="1339"/>
      <c r="M38" s="1893">
        <v>72</v>
      </c>
      <c r="N38" s="1332"/>
      <c r="O38" s="1148"/>
      <c r="P38" s="1339"/>
      <c r="Q38" s="1136">
        <v>67</v>
      </c>
    </row>
    <row r="39" spans="1:33" s="12" customFormat="1">
      <c r="A39" s="824" t="s">
        <v>19</v>
      </c>
      <c r="B39" s="1180"/>
      <c r="C39" s="1181"/>
      <c r="D39" s="1181"/>
      <c r="E39" s="1341">
        <f>SUM(E15:E38)</f>
        <v>24832</v>
      </c>
      <c r="F39" s="1181"/>
      <c r="G39" s="1181"/>
      <c r="H39" s="1181"/>
      <c r="I39" s="1341">
        <f>SUM(I15:I38)</f>
        <v>25385</v>
      </c>
      <c r="J39" s="1181"/>
      <c r="K39" s="1181"/>
      <c r="L39" s="1181"/>
      <c r="M39" s="1341">
        <f>SUM(M15:M38)</f>
        <v>2790</v>
      </c>
      <c r="N39" s="1181"/>
      <c r="O39" s="1181"/>
      <c r="P39" s="1181"/>
      <c r="Q39" s="1341">
        <f>SUM(Q15:Q38)</f>
        <v>2541</v>
      </c>
    </row>
    <row r="40" spans="1:33" s="1" customFormat="1" ht="12.75" customHeight="1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>
      <c r="A42" s="1" t="s">
        <v>651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>
    <tabColor rgb="FF92D050"/>
  </sheetPr>
  <dimension ref="A1:AG44"/>
  <sheetViews>
    <sheetView zoomScale="85" zoomScaleNormal="85" zoomScaleSheetLayoutView="100" workbookViewId="0">
      <selection activeCell="T22" sqref="T22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833" t="s">
        <v>484</v>
      </c>
      <c r="C1" s="2142"/>
      <c r="D1" s="2142"/>
      <c r="E1" s="2142"/>
      <c r="F1" s="2142"/>
      <c r="J1" s="801" t="s">
        <v>176</v>
      </c>
      <c r="N1" s="2827" t="s">
        <v>118</v>
      </c>
      <c r="O1" s="2827"/>
      <c r="P1" s="2827"/>
      <c r="Q1" s="2827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>
      <c r="B2" s="2828" t="s">
        <v>1</v>
      </c>
      <c r="C2" s="2128"/>
      <c r="D2" s="2128"/>
      <c r="E2" s="2128"/>
      <c r="F2" s="2128"/>
      <c r="N2" s="2828" t="s">
        <v>2</v>
      </c>
      <c r="O2" s="2829"/>
      <c r="P2" s="2829"/>
      <c r="Q2" s="2829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>
      <c r="N3" s="1534"/>
      <c r="O3" s="1997" t="s">
        <v>683</v>
      </c>
      <c r="P3" s="1534"/>
      <c r="Q3" s="1534"/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>
      <c r="B4" s="2832" t="s">
        <v>4</v>
      </c>
      <c r="C4" s="2142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1533"/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>
      <c r="B5" s="2823" t="s">
        <v>7</v>
      </c>
      <c r="C5" s="2140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>
      <c r="A6" s="2830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>
      <c r="A7" s="283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>
      <c r="A8" s="1297">
        <v>943</v>
      </c>
      <c r="B8" s="1297"/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>
      <c r="A9" s="2817" t="s">
        <v>9</v>
      </c>
      <c r="B9" s="2824" t="s">
        <v>10</v>
      </c>
      <c r="C9" s="2825"/>
      <c r="D9" s="2825"/>
      <c r="E9" s="2825"/>
      <c r="F9" s="2825"/>
      <c r="G9" s="2825"/>
      <c r="H9" s="2825"/>
      <c r="I9" s="2826"/>
      <c r="J9" s="2824" t="s">
        <v>11</v>
      </c>
      <c r="K9" s="2825"/>
      <c r="L9" s="2825"/>
      <c r="M9" s="2825"/>
      <c r="N9" s="2825"/>
      <c r="O9" s="2825"/>
      <c r="P9" s="2825"/>
      <c r="Q9" s="2826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>
      <c r="A10" s="2818"/>
      <c r="B10" s="2820" t="s">
        <v>496</v>
      </c>
      <c r="C10" s="2821"/>
      <c r="D10" s="2821"/>
      <c r="E10" s="2822"/>
      <c r="F10" s="2820"/>
      <c r="G10" s="2135"/>
      <c r="H10" s="2135"/>
      <c r="I10" s="2136"/>
      <c r="J10" s="2820" t="s">
        <v>496</v>
      </c>
      <c r="K10" s="2821"/>
      <c r="L10" s="2821"/>
      <c r="M10" s="2822"/>
      <c r="N10" s="2820"/>
      <c r="O10" s="2821"/>
      <c r="P10" s="2821"/>
      <c r="Q10" s="2822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>
      <c r="A11" s="2818"/>
      <c r="B11" s="2820" t="s">
        <v>14</v>
      </c>
      <c r="C11" s="2821"/>
      <c r="E11" s="6"/>
      <c r="F11" s="2820" t="s">
        <v>14</v>
      </c>
      <c r="G11" s="2821"/>
      <c r="H11" s="5"/>
      <c r="I11" s="6"/>
      <c r="J11" s="2820" t="s">
        <v>14</v>
      </c>
      <c r="K11" s="2821"/>
      <c r="L11" s="5"/>
      <c r="M11" s="6"/>
      <c r="N11" s="2820" t="s">
        <v>14</v>
      </c>
      <c r="O11" s="2821"/>
      <c r="P11" s="5"/>
      <c r="Q11" s="6"/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>
      <c r="A12" s="2819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23">
        <v>1</v>
      </c>
      <c r="B13" s="823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5">
      <c r="A14" s="11">
        <v>0</v>
      </c>
      <c r="B14" s="1134"/>
      <c r="C14" s="1876"/>
      <c r="D14" s="1876"/>
      <c r="E14" s="1876"/>
      <c r="F14" s="1647"/>
      <c r="G14" s="1876"/>
      <c r="H14" s="1876"/>
      <c r="I14" s="1876"/>
      <c r="J14" s="1647"/>
      <c r="K14" s="1876"/>
      <c r="L14" s="1876"/>
      <c r="M14" s="1876"/>
      <c r="N14" s="1332"/>
      <c r="O14" s="1148"/>
      <c r="P14" s="1148"/>
      <c r="Q14" s="1340"/>
    </row>
    <row r="15" spans="1:33" s="1425" customFormat="1" ht="15">
      <c r="A15" s="1420">
        <v>1</v>
      </c>
      <c r="B15" s="1134"/>
      <c r="C15" s="1876"/>
      <c r="D15" s="1876"/>
      <c r="E15" s="1876">
        <v>24.527999999999999</v>
      </c>
      <c r="F15" s="1647"/>
      <c r="G15" s="1876"/>
      <c r="H15" s="1876"/>
      <c r="I15" s="1647"/>
      <c r="J15" s="1647"/>
      <c r="K15" s="1876"/>
      <c r="L15" s="1876"/>
      <c r="M15" s="1603"/>
      <c r="N15" s="1423"/>
      <c r="O15" s="1424"/>
      <c r="P15" s="1422"/>
      <c r="Q15" s="1361"/>
    </row>
    <row r="16" spans="1:33" s="8" customFormat="1" ht="15">
      <c r="A16" s="11">
        <v>2</v>
      </c>
      <c r="B16" s="1134"/>
      <c r="C16" s="1876"/>
      <c r="D16" s="1876"/>
      <c r="E16" s="1876">
        <v>20.88</v>
      </c>
      <c r="F16" s="1647"/>
      <c r="G16" s="1876"/>
      <c r="H16" s="1876"/>
      <c r="I16" s="1647"/>
      <c r="J16" s="1647"/>
      <c r="K16" s="1876"/>
      <c r="L16" s="1876"/>
      <c r="M16" s="1603"/>
      <c r="N16" s="1332"/>
      <c r="O16" s="1148"/>
      <c r="P16" s="1339"/>
      <c r="Q16" s="1361"/>
    </row>
    <row r="17" spans="1:17" s="8" customFormat="1" ht="15">
      <c r="A17" s="11">
        <v>3</v>
      </c>
      <c r="B17" s="1134"/>
      <c r="C17" s="1876"/>
      <c r="D17" s="1876"/>
      <c r="E17" s="1876">
        <v>21.135999999999999</v>
      </c>
      <c r="F17" s="1647"/>
      <c r="G17" s="1876"/>
      <c r="H17" s="1876"/>
      <c r="I17" s="1647"/>
      <c r="J17" s="1647"/>
      <c r="K17" s="1876"/>
      <c r="L17" s="1876"/>
      <c r="M17" s="1603"/>
      <c r="N17" s="1332"/>
      <c r="O17" s="1148"/>
      <c r="P17" s="1339"/>
      <c r="Q17" s="1361"/>
    </row>
    <row r="18" spans="1:17" s="8" customFormat="1" ht="15">
      <c r="A18" s="11">
        <v>4</v>
      </c>
      <c r="B18" s="1134"/>
      <c r="C18" s="1876"/>
      <c r="D18" s="1876"/>
      <c r="E18" s="1876">
        <v>21.04</v>
      </c>
      <c r="F18" s="1647"/>
      <c r="G18" s="1876"/>
      <c r="H18" s="1876"/>
      <c r="I18" s="1647"/>
      <c r="J18" s="1647"/>
      <c r="K18" s="1876"/>
      <c r="L18" s="1876"/>
      <c r="M18" s="1603"/>
      <c r="N18" s="1332"/>
      <c r="O18" s="1148"/>
      <c r="P18" s="1339"/>
      <c r="Q18" s="1361"/>
    </row>
    <row r="19" spans="1:17" s="8" customFormat="1" ht="15">
      <c r="A19" s="11">
        <v>5</v>
      </c>
      <c r="B19" s="1134"/>
      <c r="C19" s="1876"/>
      <c r="D19" s="1876"/>
      <c r="E19" s="1876">
        <v>19.568000000000001</v>
      </c>
      <c r="F19" s="1647"/>
      <c r="G19" s="1876"/>
      <c r="H19" s="1876"/>
      <c r="I19" s="1647"/>
      <c r="J19" s="1647"/>
      <c r="K19" s="1876"/>
      <c r="L19" s="1876"/>
      <c r="M19" s="1603"/>
      <c r="N19" s="1332"/>
      <c r="O19" s="1148"/>
      <c r="P19" s="1339"/>
      <c r="Q19" s="1361"/>
    </row>
    <row r="20" spans="1:17" s="8" customFormat="1" ht="15">
      <c r="A20" s="11">
        <v>6</v>
      </c>
      <c r="B20" s="1134"/>
      <c r="C20" s="1876"/>
      <c r="D20" s="1876"/>
      <c r="E20" s="1876">
        <v>22.032</v>
      </c>
      <c r="F20" s="1647"/>
      <c r="G20" s="1876"/>
      <c r="H20" s="1876"/>
      <c r="I20" s="1647"/>
      <c r="J20" s="1647"/>
      <c r="K20" s="1876"/>
      <c r="L20" s="1876"/>
      <c r="M20" s="1603"/>
      <c r="N20" s="1332"/>
      <c r="O20" s="1148"/>
      <c r="P20" s="1339"/>
      <c r="Q20" s="1361"/>
    </row>
    <row r="21" spans="1:17" s="8" customFormat="1" ht="15">
      <c r="A21" s="11">
        <v>7</v>
      </c>
      <c r="B21" s="1134"/>
      <c r="C21" s="1876"/>
      <c r="D21" s="1876"/>
      <c r="E21" s="1876">
        <v>24.48</v>
      </c>
      <c r="F21" s="1647"/>
      <c r="G21" s="1876"/>
      <c r="H21" s="1876"/>
      <c r="I21" s="1647"/>
      <c r="J21" s="1647"/>
      <c r="K21" s="1876"/>
      <c r="L21" s="1876"/>
      <c r="M21" s="1603"/>
      <c r="N21" s="1332"/>
      <c r="O21" s="1148"/>
      <c r="P21" s="1339"/>
      <c r="Q21" s="1361"/>
    </row>
    <row r="22" spans="1:17" s="8" customFormat="1" ht="15">
      <c r="A22" s="11">
        <v>8</v>
      </c>
      <c r="B22" s="1134"/>
      <c r="C22" s="1876"/>
      <c r="D22" s="1876"/>
      <c r="E22" s="1876">
        <v>30.192</v>
      </c>
      <c r="F22" s="1647"/>
      <c r="G22" s="1876"/>
      <c r="H22" s="1876"/>
      <c r="I22" s="1647"/>
      <c r="J22" s="1647"/>
      <c r="K22" s="1876"/>
      <c r="L22" s="1876"/>
      <c r="M22" s="1603"/>
      <c r="N22" s="1332"/>
      <c r="O22" s="1148"/>
      <c r="P22" s="1339"/>
      <c r="Q22" s="1361"/>
    </row>
    <row r="23" spans="1:17" s="8" customFormat="1" ht="15">
      <c r="A23" s="11">
        <v>9</v>
      </c>
      <c r="B23" s="1134"/>
      <c r="C23" s="1876"/>
      <c r="D23" s="1876"/>
      <c r="E23" s="1876">
        <v>28.448</v>
      </c>
      <c r="F23" s="1647"/>
      <c r="G23" s="1876"/>
      <c r="H23" s="1876"/>
      <c r="I23" s="1647"/>
      <c r="J23" s="1647"/>
      <c r="K23" s="1876"/>
      <c r="L23" s="1876"/>
      <c r="M23" s="1603"/>
      <c r="N23" s="1332"/>
      <c r="O23" s="1148"/>
      <c r="P23" s="1339"/>
      <c r="Q23" s="1361"/>
    </row>
    <row r="24" spans="1:17" s="8" customFormat="1" ht="15">
      <c r="A24" s="11">
        <v>10</v>
      </c>
      <c r="B24" s="1134"/>
      <c r="C24" s="1876"/>
      <c r="D24" s="1876"/>
      <c r="E24" s="1876">
        <v>25.792000000000002</v>
      </c>
      <c r="F24" s="1647"/>
      <c r="G24" s="1876"/>
      <c r="H24" s="1876"/>
      <c r="I24" s="1647"/>
      <c r="J24" s="1647"/>
      <c r="K24" s="1876"/>
      <c r="L24" s="1876"/>
      <c r="M24" s="1603"/>
      <c r="N24" s="1332"/>
      <c r="O24" s="1148"/>
      <c r="P24" s="1339"/>
      <c r="Q24" s="1361"/>
    </row>
    <row r="25" spans="1:17" s="8" customFormat="1" ht="15">
      <c r="A25" s="11">
        <v>11</v>
      </c>
      <c r="B25" s="1134"/>
      <c r="C25" s="1876"/>
      <c r="D25" s="1876"/>
      <c r="E25" s="1876">
        <v>23.936</v>
      </c>
      <c r="F25" s="1647"/>
      <c r="G25" s="1876"/>
      <c r="H25" s="1876"/>
      <c r="I25" s="1647"/>
      <c r="J25" s="1647"/>
      <c r="K25" s="1876"/>
      <c r="L25" s="1876"/>
      <c r="M25" s="1603"/>
      <c r="N25" s="1332"/>
      <c r="O25" s="1148"/>
      <c r="P25" s="1339"/>
      <c r="Q25" s="1361"/>
    </row>
    <row r="26" spans="1:17" s="8" customFormat="1" ht="15">
      <c r="A26" s="11">
        <v>12</v>
      </c>
      <c r="B26" s="1134"/>
      <c r="C26" s="1876"/>
      <c r="D26" s="1876"/>
      <c r="E26" s="1876">
        <v>25.6</v>
      </c>
      <c r="F26" s="1647"/>
      <c r="G26" s="1876"/>
      <c r="H26" s="1876"/>
      <c r="I26" s="1647"/>
      <c r="J26" s="1647"/>
      <c r="K26" s="1876"/>
      <c r="L26" s="1876"/>
      <c r="M26" s="1603"/>
      <c r="N26" s="1332"/>
      <c r="O26" s="1148"/>
      <c r="P26" s="1339"/>
      <c r="Q26" s="1361"/>
    </row>
    <row r="27" spans="1:17" s="8" customFormat="1" ht="15">
      <c r="A27" s="11">
        <v>13</v>
      </c>
      <c r="B27" s="1134"/>
      <c r="C27" s="1876"/>
      <c r="D27" s="1876"/>
      <c r="E27" s="1876">
        <v>23.167999999999999</v>
      </c>
      <c r="F27" s="1647"/>
      <c r="G27" s="1876"/>
      <c r="H27" s="1876"/>
      <c r="I27" s="1647"/>
      <c r="J27" s="1647"/>
      <c r="K27" s="1876"/>
      <c r="L27" s="1876"/>
      <c r="M27" s="1603"/>
      <c r="N27" s="1332"/>
      <c r="O27" s="1148"/>
      <c r="P27" s="1339"/>
      <c r="Q27" s="1361"/>
    </row>
    <row r="28" spans="1:17" s="8" customFormat="1" ht="15">
      <c r="A28" s="11">
        <v>14</v>
      </c>
      <c r="B28" s="1134"/>
      <c r="C28" s="1876"/>
      <c r="D28" s="1876"/>
      <c r="E28" s="1876">
        <v>24.815999999999999</v>
      </c>
      <c r="F28" s="1647"/>
      <c r="G28" s="1876"/>
      <c r="H28" s="1876"/>
      <c r="I28" s="1647"/>
      <c r="J28" s="1647"/>
      <c r="K28" s="1876"/>
      <c r="L28" s="1876"/>
      <c r="M28" s="1603"/>
      <c r="N28" s="1332"/>
      <c r="O28" s="1148"/>
      <c r="P28" s="1339"/>
      <c r="Q28" s="1361"/>
    </row>
    <row r="29" spans="1:17" s="8" customFormat="1" ht="15">
      <c r="A29" s="11">
        <v>15</v>
      </c>
      <c r="B29" s="1134"/>
      <c r="C29" s="1876"/>
      <c r="D29" s="1876"/>
      <c r="E29" s="1876">
        <v>25.712</v>
      </c>
      <c r="F29" s="1647"/>
      <c r="G29" s="1876"/>
      <c r="H29" s="1876"/>
      <c r="I29" s="1647"/>
      <c r="J29" s="1647"/>
      <c r="K29" s="1876"/>
      <c r="L29" s="1876"/>
      <c r="M29" s="1603"/>
      <c r="N29" s="1332"/>
      <c r="O29" s="1148"/>
      <c r="P29" s="1339"/>
      <c r="Q29" s="1361"/>
    </row>
    <row r="30" spans="1:17" s="8" customFormat="1" ht="15">
      <c r="A30" s="11">
        <v>16</v>
      </c>
      <c r="B30" s="1134"/>
      <c r="C30" s="1876"/>
      <c r="D30" s="1876"/>
      <c r="E30" s="1876">
        <v>25.52</v>
      </c>
      <c r="F30" s="1647"/>
      <c r="G30" s="1876"/>
      <c r="H30" s="1876"/>
      <c r="I30" s="1647"/>
      <c r="J30" s="1647"/>
      <c r="K30" s="1876"/>
      <c r="L30" s="1876"/>
      <c r="M30" s="1603"/>
      <c r="N30" s="1332"/>
      <c r="O30" s="1148"/>
      <c r="P30" s="1339"/>
      <c r="Q30" s="1361"/>
    </row>
    <row r="31" spans="1:17" s="12" customFormat="1" ht="15">
      <c r="A31" s="11">
        <v>17</v>
      </c>
      <c r="B31" s="1134"/>
      <c r="C31" s="1876"/>
      <c r="D31" s="1876"/>
      <c r="E31" s="1876">
        <v>24.783999999999999</v>
      </c>
      <c r="F31" s="1647"/>
      <c r="G31" s="1876"/>
      <c r="H31" s="1876"/>
      <c r="I31" s="1647"/>
      <c r="J31" s="1647"/>
      <c r="K31" s="1876"/>
      <c r="L31" s="1876"/>
      <c r="M31" s="1603"/>
      <c r="N31" s="1332"/>
      <c r="O31" s="1148"/>
      <c r="P31" s="1339"/>
      <c r="Q31" s="1361"/>
    </row>
    <row r="32" spans="1:17" s="12" customFormat="1" ht="15">
      <c r="A32" s="11">
        <v>18</v>
      </c>
      <c r="B32" s="1134"/>
      <c r="C32" s="1876"/>
      <c r="D32" s="1876"/>
      <c r="E32" s="1876">
        <v>26.56</v>
      </c>
      <c r="F32" s="1647"/>
      <c r="G32" s="1876"/>
      <c r="H32" s="1876"/>
      <c r="I32" s="1647"/>
      <c r="J32" s="1647"/>
      <c r="K32" s="1876"/>
      <c r="L32" s="1876"/>
      <c r="M32" s="1603"/>
      <c r="N32" s="1332"/>
      <c r="O32" s="1148"/>
      <c r="P32" s="1339"/>
      <c r="Q32" s="1361"/>
    </row>
    <row r="33" spans="1:33" s="12" customFormat="1" ht="15">
      <c r="A33" s="11">
        <v>19</v>
      </c>
      <c r="B33" s="1134"/>
      <c r="C33" s="1876"/>
      <c r="D33" s="1876"/>
      <c r="E33" s="1876">
        <v>29.167999999999999</v>
      </c>
      <c r="F33" s="1647"/>
      <c r="G33" s="1876"/>
      <c r="H33" s="1876"/>
      <c r="I33" s="1647"/>
      <c r="J33" s="1647"/>
      <c r="K33" s="1876"/>
      <c r="L33" s="1876"/>
      <c r="M33" s="1603"/>
      <c r="N33" s="1332"/>
      <c r="O33" s="1148"/>
      <c r="P33" s="1339"/>
      <c r="Q33" s="1361"/>
    </row>
    <row r="34" spans="1:33" s="12" customFormat="1" ht="15">
      <c r="A34" s="11">
        <v>20</v>
      </c>
      <c r="B34" s="1134"/>
      <c r="C34" s="1876"/>
      <c r="D34" s="1876"/>
      <c r="E34" s="1876">
        <v>29.024000000000001</v>
      </c>
      <c r="F34" s="1647"/>
      <c r="G34" s="1876"/>
      <c r="H34" s="1876"/>
      <c r="I34" s="1647"/>
      <c r="J34" s="1647"/>
      <c r="K34" s="1876"/>
      <c r="L34" s="1876"/>
      <c r="M34" s="1603"/>
      <c r="N34" s="1332"/>
      <c r="O34" s="1148"/>
      <c r="P34" s="1339"/>
      <c r="Q34" s="1361"/>
    </row>
    <row r="35" spans="1:33" s="12" customFormat="1" ht="15">
      <c r="A35" s="11">
        <v>21</v>
      </c>
      <c r="B35" s="1134"/>
      <c r="C35" s="1876"/>
      <c r="D35" s="1876"/>
      <c r="E35" s="1876">
        <v>31.776</v>
      </c>
      <c r="F35" s="1647"/>
      <c r="G35" s="1876"/>
      <c r="H35" s="1876"/>
      <c r="I35" s="1647"/>
      <c r="J35" s="1647"/>
      <c r="K35" s="1876"/>
      <c r="L35" s="1876"/>
      <c r="M35" s="1603"/>
      <c r="N35" s="1332"/>
      <c r="O35" s="1148"/>
      <c r="P35" s="1339"/>
      <c r="Q35" s="1361"/>
    </row>
    <row r="36" spans="1:33" s="12" customFormat="1" ht="15">
      <c r="A36" s="11">
        <v>22</v>
      </c>
      <c r="B36" s="1134"/>
      <c r="C36" s="1876"/>
      <c r="D36" s="1876"/>
      <c r="E36" s="1876">
        <v>34.095999999999997</v>
      </c>
      <c r="F36" s="1647"/>
      <c r="G36" s="1876"/>
      <c r="H36" s="1876"/>
      <c r="I36" s="1647"/>
      <c r="J36" s="1647"/>
      <c r="K36" s="1876"/>
      <c r="L36" s="1876"/>
      <c r="M36" s="1603"/>
      <c r="N36" s="1332"/>
      <c r="O36" s="1148"/>
      <c r="P36" s="1339"/>
      <c r="Q36" s="1361"/>
    </row>
    <row r="37" spans="1:33" s="12" customFormat="1" ht="15">
      <c r="A37" s="11">
        <v>23</v>
      </c>
      <c r="B37" s="1149"/>
      <c r="C37" s="1876"/>
      <c r="D37" s="1876"/>
      <c r="E37" s="1603">
        <v>35.472000000000001</v>
      </c>
      <c r="F37" s="1647"/>
      <c r="G37" s="1876"/>
      <c r="H37" s="1876"/>
      <c r="I37" s="1647"/>
      <c r="J37" s="1647"/>
      <c r="K37" s="1876"/>
      <c r="L37" s="1876"/>
      <c r="M37" s="1603"/>
      <c r="N37" s="1332"/>
      <c r="O37" s="1148"/>
      <c r="P37" s="1339"/>
      <c r="Q37" s="1361"/>
    </row>
    <row r="38" spans="1:33" s="12" customFormat="1" ht="15">
      <c r="A38" s="11">
        <v>24</v>
      </c>
      <c r="B38" s="1149"/>
      <c r="C38" s="1876"/>
      <c r="D38" s="1876"/>
      <c r="E38" s="1603">
        <v>30.256</v>
      </c>
      <c r="F38" s="1647"/>
      <c r="G38" s="1876"/>
      <c r="H38" s="1876"/>
      <c r="I38" s="1647"/>
      <c r="J38" s="1647"/>
      <c r="K38" s="1876"/>
      <c r="L38" s="1876"/>
      <c r="M38" s="1603"/>
      <c r="N38" s="1332"/>
      <c r="O38" s="1148"/>
      <c r="P38" s="1339"/>
      <c r="Q38" s="1361"/>
    </row>
    <row r="39" spans="1:33" s="12" customFormat="1" ht="15">
      <c r="A39" s="824" t="s">
        <v>19</v>
      </c>
      <c r="B39" s="1180"/>
      <c r="C39" s="1877"/>
      <c r="D39" s="1877"/>
      <c r="E39" s="1878">
        <f>SUM(E15:E38)</f>
        <v>627.98399999999992</v>
      </c>
      <c r="F39" s="1877"/>
      <c r="G39" s="1877"/>
      <c r="H39" s="1877"/>
      <c r="I39" s="1878"/>
      <c r="J39" s="1877"/>
      <c r="K39" s="1877"/>
      <c r="L39" s="1877"/>
      <c r="M39" s="1878">
        <f>SUM(M15:M38)</f>
        <v>0</v>
      </c>
      <c r="N39" s="1875"/>
      <c r="O39" s="1181"/>
      <c r="P39" s="1181"/>
      <c r="Q39" s="1341"/>
    </row>
    <row r="40" spans="1:33" s="1" customFormat="1" ht="12.75" customHeight="1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>
      <c r="A42" s="1" t="s">
        <v>651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theme="0"/>
  </sheetPr>
  <dimension ref="A1:AG48"/>
  <sheetViews>
    <sheetView zoomScale="85" zoomScaleNormal="85" workbookViewId="0">
      <selection activeCell="N17" sqref="N17"/>
    </sheetView>
  </sheetViews>
  <sheetFormatPr defaultRowHeight="12.75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>
      <c r="B1" s="2841"/>
      <c r="C1" s="2841"/>
      <c r="D1" s="2841"/>
      <c r="E1" s="2841"/>
      <c r="F1" s="2841"/>
      <c r="G1" s="801" t="s">
        <v>176</v>
      </c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ht="15.75">
      <c r="A2" s="1290"/>
      <c r="B2" s="2842" t="s">
        <v>111</v>
      </c>
      <c r="C2" s="2843"/>
      <c r="D2" s="2843"/>
      <c r="E2" s="2843"/>
      <c r="F2" s="2843"/>
      <c r="G2" s="1291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ht="15.75">
      <c r="A3" s="1289"/>
      <c r="B3" s="475"/>
      <c r="C3" s="475"/>
      <c r="D3" s="475"/>
      <c r="E3" s="475"/>
      <c r="F3" s="475"/>
      <c r="G3" s="475"/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ht="15.75">
      <c r="A4" s="2842" t="s">
        <v>692</v>
      </c>
      <c r="B4" s="2845"/>
      <c r="C4" s="2845"/>
      <c r="D4" s="2845"/>
      <c r="E4" s="2845"/>
      <c r="F4" s="2845"/>
      <c r="G4" s="2845"/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ht="15.75">
      <c r="A5" s="1290"/>
      <c r="B5" s="2848"/>
      <c r="C5" s="2847"/>
      <c r="D5" s="1293"/>
      <c r="E5" s="1293"/>
      <c r="F5" s="1291"/>
      <c r="G5" s="1291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ht="15.75">
      <c r="A6" s="2846" t="s">
        <v>485</v>
      </c>
      <c r="B6" s="2847"/>
      <c r="C6" s="2847"/>
      <c r="D6" s="2847"/>
      <c r="E6" s="2847"/>
      <c r="F6" s="2847"/>
      <c r="G6" s="2847"/>
      <c r="H6" s="874"/>
      <c r="I6" s="874"/>
      <c r="J6" s="874"/>
      <c r="K6" s="874"/>
      <c r="L6" s="874"/>
      <c r="M6" s="874"/>
      <c r="N6" s="874"/>
      <c r="O6" s="874"/>
      <c r="P6" s="874"/>
      <c r="Q6" s="874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ht="9" customHeight="1">
      <c r="A7" s="1290"/>
      <c r="B7" s="1292"/>
      <c r="C7" s="1292"/>
      <c r="D7" s="1292"/>
      <c r="E7" s="1292"/>
      <c r="F7" s="1292"/>
      <c r="G7" s="1292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ht="15.75">
      <c r="A8" s="2842" t="s">
        <v>143</v>
      </c>
      <c r="B8" s="2843"/>
      <c r="C8" s="2843"/>
      <c r="D8" s="2843"/>
      <c r="E8" s="2843"/>
      <c r="F8" s="2843"/>
      <c r="G8" s="2843"/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ht="15.75" customHeight="1">
      <c r="A10" s="2837" t="s">
        <v>112</v>
      </c>
      <c r="B10" s="2839" t="s">
        <v>10</v>
      </c>
      <c r="C10" s="2840"/>
      <c r="D10" s="2840"/>
      <c r="E10" s="2839" t="s">
        <v>11</v>
      </c>
      <c r="F10" s="2840"/>
      <c r="G10" s="2844"/>
      <c r="H10" s="874"/>
      <c r="I10" s="874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78" customFormat="1" ht="72">
      <c r="A11" s="2838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300</v>
      </c>
      <c r="J11" s="1161"/>
      <c r="K11" s="1161"/>
    </row>
    <row r="12" spans="1:33" s="480" customFormat="1" ht="12.75" customHeight="1">
      <c r="A12" s="105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0">
        <v>7</v>
      </c>
    </row>
    <row r="13" spans="1:33" ht="15.95" customHeight="1">
      <c r="A13" s="783">
        <v>1</v>
      </c>
      <c r="B13" s="784">
        <f>SUM('1:45_1'!E15,'1:45_1'!I15)</f>
        <v>52288.044000000002</v>
      </c>
      <c r="C13" s="783"/>
      <c r="D13" s="784">
        <f>B13</f>
        <v>52288.044000000002</v>
      </c>
      <c r="E13" s="784">
        <f>SUM('1:45_1'!M15,'1:45_1'!Q15)</f>
        <v>13356.202000000001</v>
      </c>
      <c r="F13" s="783"/>
      <c r="G13" s="784">
        <f>E13</f>
        <v>13356.202000000001</v>
      </c>
      <c r="I13" s="925"/>
      <c r="J13" s="814"/>
      <c r="R13" s="966"/>
      <c r="S13" s="966"/>
      <c r="T13" s="966"/>
      <c r="U13" s="966"/>
      <c r="V13" s="966"/>
      <c r="W13" s="966"/>
      <c r="X13" s="966"/>
      <c r="Y13" s="966"/>
      <c r="Z13" s="966"/>
      <c r="AA13" s="966"/>
      <c r="AB13" s="966"/>
      <c r="AC13" s="966"/>
      <c r="AD13" s="966"/>
      <c r="AE13" s="966"/>
      <c r="AF13" s="966"/>
      <c r="AG13" s="966"/>
    </row>
    <row r="14" spans="1:33" ht="15.95" customHeight="1">
      <c r="A14" s="783">
        <v>2</v>
      </c>
      <c r="B14" s="784">
        <f>SUM('1:45_1'!E16,'1:45_1'!I16)</f>
        <v>48266.908000000003</v>
      </c>
      <c r="C14" s="783"/>
      <c r="D14" s="784">
        <f t="shared" ref="D14:D36" si="0">B14</f>
        <v>48266.908000000003</v>
      </c>
      <c r="E14" s="784">
        <f>SUM('1:45_1'!M16,'1:45_1'!Q16)</f>
        <v>12645.941999999997</v>
      </c>
      <c r="F14" s="783"/>
      <c r="G14" s="784">
        <f t="shared" ref="G14:G36" si="1">E14</f>
        <v>12645.941999999997</v>
      </c>
      <c r="I14" s="925"/>
      <c r="J14" s="814"/>
      <c r="R14" s="966"/>
      <c r="S14" s="966"/>
      <c r="T14" s="966"/>
      <c r="U14" s="966"/>
      <c r="V14" s="966"/>
      <c r="W14" s="966"/>
      <c r="X14" s="966"/>
      <c r="Y14" s="966"/>
      <c r="Z14" s="966"/>
      <c r="AA14" s="966"/>
      <c r="AB14" s="966"/>
      <c r="AC14" s="966"/>
      <c r="AD14" s="966"/>
      <c r="AE14" s="966"/>
      <c r="AF14" s="966"/>
      <c r="AG14" s="966"/>
    </row>
    <row r="15" spans="1:33" s="1416" customFormat="1" ht="15.95" customHeight="1">
      <c r="A15" s="1415">
        <v>3</v>
      </c>
      <c r="B15" s="784">
        <f>SUM('1:45_1'!E17,'1:45_1'!I17)</f>
        <v>44722.067999999999</v>
      </c>
      <c r="C15" s="1415"/>
      <c r="D15" s="784">
        <f t="shared" si="0"/>
        <v>44722.067999999999</v>
      </c>
      <c r="E15" s="784">
        <f>SUM('1:45_1'!M17,'1:45_1'!Q17)</f>
        <v>12235.742000000002</v>
      </c>
      <c r="F15" s="1415"/>
      <c r="G15" s="784">
        <f t="shared" si="1"/>
        <v>12235.742000000002</v>
      </c>
      <c r="I15" s="1417"/>
      <c r="J15" s="1418"/>
      <c r="R15" s="1419"/>
      <c r="S15" s="1419"/>
      <c r="T15" s="1419"/>
      <c r="U15" s="1419"/>
      <c r="V15" s="1419"/>
      <c r="W15" s="1419"/>
      <c r="X15" s="1419"/>
      <c r="Y15" s="1419"/>
      <c r="Z15" s="1419"/>
      <c r="AA15" s="1419"/>
      <c r="AB15" s="1419"/>
      <c r="AC15" s="1419"/>
      <c r="AD15" s="1419"/>
      <c r="AE15" s="1419"/>
      <c r="AF15" s="1419"/>
      <c r="AG15" s="1419"/>
    </row>
    <row r="16" spans="1:33" ht="15.95" customHeight="1">
      <c r="A16" s="783">
        <v>4</v>
      </c>
      <c r="B16" s="784">
        <f>SUM('1:45_1'!E18,'1:45_1'!I18)</f>
        <v>42499.530000000006</v>
      </c>
      <c r="C16" s="783"/>
      <c r="D16" s="784">
        <f t="shared" si="0"/>
        <v>42499.530000000006</v>
      </c>
      <c r="E16" s="784">
        <f>SUM('1:45_1'!M18,'1:45_1'!Q18)</f>
        <v>11270.104000000001</v>
      </c>
      <c r="F16" s="783"/>
      <c r="G16" s="784">
        <f t="shared" si="1"/>
        <v>11270.104000000001</v>
      </c>
      <c r="I16" s="925"/>
      <c r="J16" s="814"/>
      <c r="R16" s="966"/>
      <c r="S16" s="966"/>
      <c r="T16" s="966"/>
      <c r="U16" s="966"/>
      <c r="V16" s="966"/>
      <c r="W16" s="966"/>
      <c r="X16" s="966"/>
      <c r="Y16" s="966"/>
      <c r="Z16" s="966"/>
      <c r="AA16" s="966"/>
      <c r="AB16" s="966"/>
      <c r="AC16" s="966"/>
      <c r="AD16" s="966"/>
      <c r="AE16" s="966"/>
      <c r="AF16" s="966"/>
      <c r="AG16" s="966"/>
    </row>
    <row r="17" spans="1:33" ht="15.95" customHeight="1">
      <c r="A17" s="783">
        <v>5</v>
      </c>
      <c r="B17" s="784">
        <f>SUM('1:45_1'!E19,'1:45_1'!I19)</f>
        <v>43274.402000000002</v>
      </c>
      <c r="C17" s="783"/>
      <c r="D17" s="784">
        <f t="shared" si="0"/>
        <v>43274.402000000002</v>
      </c>
      <c r="E17" s="784">
        <f>SUM('1:45_1'!M19,'1:45_1'!Q19)</f>
        <v>11452.390000000001</v>
      </c>
      <c r="F17" s="783"/>
      <c r="G17" s="784">
        <f t="shared" si="1"/>
        <v>11452.390000000001</v>
      </c>
      <c r="I17" s="925"/>
      <c r="J17" s="814"/>
      <c r="R17" s="966"/>
      <c r="S17" s="966"/>
      <c r="T17" s="966"/>
      <c r="U17" s="966"/>
      <c r="V17" s="966"/>
      <c r="W17" s="966"/>
      <c r="X17" s="966"/>
      <c r="Y17" s="966"/>
      <c r="Z17" s="966"/>
      <c r="AA17" s="966"/>
      <c r="AB17" s="966"/>
      <c r="AC17" s="966"/>
      <c r="AD17" s="966"/>
      <c r="AE17" s="966"/>
      <c r="AF17" s="966"/>
      <c r="AG17" s="966"/>
    </row>
    <row r="18" spans="1:33" ht="15.95" customHeight="1">
      <c r="A18" s="783">
        <v>6</v>
      </c>
      <c r="B18" s="784">
        <f>SUM('1:45_1'!E20,'1:45_1'!I20)</f>
        <v>48798.525999999991</v>
      </c>
      <c r="C18" s="783"/>
      <c r="D18" s="784">
        <f t="shared" si="0"/>
        <v>48798.525999999991</v>
      </c>
      <c r="E18" s="784">
        <f>SUM('1:45_1'!M20,'1:45_1'!Q20)</f>
        <v>12481.968000000001</v>
      </c>
      <c r="F18" s="783"/>
      <c r="G18" s="784">
        <f t="shared" si="1"/>
        <v>12481.968000000001</v>
      </c>
      <c r="I18" s="925"/>
      <c r="J18" s="814"/>
      <c r="R18" s="966"/>
      <c r="S18" s="966"/>
      <c r="T18" s="966"/>
      <c r="U18" s="966"/>
      <c r="V18" s="966"/>
      <c r="W18" s="966"/>
      <c r="X18" s="966"/>
      <c r="Y18" s="966"/>
      <c r="Z18" s="966"/>
      <c r="AA18" s="966"/>
      <c r="AB18" s="966"/>
      <c r="AC18" s="966"/>
      <c r="AD18" s="966"/>
      <c r="AE18" s="966"/>
      <c r="AF18" s="966"/>
      <c r="AG18" s="966"/>
    </row>
    <row r="19" spans="1:33" ht="15.95" customHeight="1">
      <c r="A19" s="783">
        <v>7</v>
      </c>
      <c r="B19" s="784">
        <f>SUM('1:45_1'!E21,'1:45_1'!I21)</f>
        <v>59206.345999999983</v>
      </c>
      <c r="C19" s="783"/>
      <c r="D19" s="784">
        <f t="shared" si="0"/>
        <v>59206.345999999983</v>
      </c>
      <c r="E19" s="784">
        <f>SUM('1:45_1'!M21,'1:45_1'!Q21)</f>
        <v>13307.803999999998</v>
      </c>
      <c r="F19" s="783"/>
      <c r="G19" s="784">
        <f t="shared" si="1"/>
        <v>13307.803999999998</v>
      </c>
      <c r="I19" s="925"/>
      <c r="J19" s="814"/>
      <c r="R19" s="966"/>
      <c r="S19" s="966"/>
      <c r="T19" s="966"/>
      <c r="U19" s="966"/>
      <c r="V19" s="966"/>
      <c r="W19" s="966"/>
      <c r="X19" s="966"/>
      <c r="Y19" s="966"/>
      <c r="Z19" s="966"/>
      <c r="AA19" s="966"/>
      <c r="AB19" s="966"/>
      <c r="AC19" s="966"/>
      <c r="AD19" s="966"/>
      <c r="AE19" s="966"/>
      <c r="AF19" s="966"/>
      <c r="AG19" s="966"/>
    </row>
    <row r="20" spans="1:33" ht="15.95" customHeight="1">
      <c r="A20" s="783">
        <v>8</v>
      </c>
      <c r="B20" s="784">
        <f>SUM('1:45_1'!E22,'1:45_1'!I22)</f>
        <v>69529.826000000001</v>
      </c>
      <c r="C20" s="783"/>
      <c r="D20" s="784">
        <f t="shared" si="0"/>
        <v>69529.826000000001</v>
      </c>
      <c r="E20" s="784">
        <f>SUM('1:45_1'!M22,'1:45_1'!Q22)</f>
        <v>15004.278000000002</v>
      </c>
      <c r="F20" s="783"/>
      <c r="G20" s="784">
        <f t="shared" si="1"/>
        <v>15004.278000000002</v>
      </c>
      <c r="I20" s="925"/>
      <c r="J20" s="814"/>
      <c r="R20" s="966"/>
      <c r="S20" s="966"/>
      <c r="T20" s="966"/>
      <c r="U20" s="966"/>
      <c r="V20" s="966"/>
      <c r="W20" s="966"/>
      <c r="X20" s="966"/>
      <c r="Y20" s="966"/>
      <c r="Z20" s="966"/>
      <c r="AA20" s="966"/>
      <c r="AB20" s="966"/>
      <c r="AC20" s="966"/>
      <c r="AD20" s="966"/>
      <c r="AE20" s="966"/>
      <c r="AF20" s="966"/>
      <c r="AG20" s="966"/>
    </row>
    <row r="21" spans="1:33" ht="15.95" customHeight="1">
      <c r="A21" s="783">
        <v>9</v>
      </c>
      <c r="B21" s="784">
        <f>SUM('1:45_1'!E23,'1:45_1'!I23)</f>
        <v>81303.732000000004</v>
      </c>
      <c r="C21" s="783"/>
      <c r="D21" s="784">
        <f t="shared" si="0"/>
        <v>81303.732000000004</v>
      </c>
      <c r="E21" s="784">
        <f>SUM('1:45_1'!M23,'1:45_1'!Q23)</f>
        <v>18962.621999999999</v>
      </c>
      <c r="F21" s="783"/>
      <c r="G21" s="784">
        <f t="shared" si="1"/>
        <v>18962.621999999999</v>
      </c>
      <c r="I21" s="925"/>
      <c r="J21" s="814"/>
      <c r="R21" s="966"/>
      <c r="S21" s="966"/>
      <c r="T21" s="966"/>
      <c r="U21" s="966"/>
      <c r="V21" s="966"/>
      <c r="W21" s="966"/>
      <c r="X21" s="966"/>
      <c r="Y21" s="966"/>
      <c r="Z21" s="966"/>
      <c r="AA21" s="966"/>
      <c r="AB21" s="966"/>
      <c r="AC21" s="966"/>
      <c r="AD21" s="966"/>
      <c r="AE21" s="966"/>
      <c r="AF21" s="966"/>
      <c r="AG21" s="966"/>
    </row>
    <row r="22" spans="1:33" ht="15.95" customHeight="1">
      <c r="A22" s="783">
        <v>10</v>
      </c>
      <c r="B22" s="784">
        <f>SUM('1:45_1'!E24,J11)</f>
        <v>44291.749999999993</v>
      </c>
      <c r="C22" s="783"/>
      <c r="D22" s="784">
        <f t="shared" si="0"/>
        <v>44291.749999999993</v>
      </c>
      <c r="E22" s="784">
        <f>SUM('1:45_1'!M24,'1:45_1'!Q24)</f>
        <v>21813.434000000001</v>
      </c>
      <c r="F22" s="783"/>
      <c r="G22" s="784">
        <f t="shared" si="1"/>
        <v>21813.434000000001</v>
      </c>
      <c r="I22" s="925"/>
      <c r="J22" s="814"/>
      <c r="R22" s="966"/>
      <c r="S22" s="966"/>
      <c r="T22" s="966"/>
      <c r="U22" s="966"/>
      <c r="V22" s="966"/>
      <c r="W22" s="966"/>
      <c r="X22" s="966"/>
      <c r="Y22" s="966"/>
      <c r="Z22" s="966"/>
      <c r="AA22" s="966"/>
      <c r="AB22" s="966"/>
      <c r="AC22" s="966"/>
      <c r="AD22" s="966"/>
      <c r="AE22" s="966"/>
      <c r="AF22" s="966"/>
      <c r="AG22" s="966"/>
    </row>
    <row r="23" spans="1:33" ht="15.95" customHeight="1">
      <c r="A23" s="783">
        <v>11</v>
      </c>
      <c r="B23" s="784">
        <f>SUM('1:45_1'!E25,'1:45_1'!I25)</f>
        <v>88924.527999999977</v>
      </c>
      <c r="C23" s="783"/>
      <c r="D23" s="784">
        <f t="shared" si="0"/>
        <v>88924.527999999977</v>
      </c>
      <c r="E23" s="784">
        <f>SUM('1:45_1'!M25,'1:45_1'!Q25)</f>
        <v>22437.913999999997</v>
      </c>
      <c r="F23" s="783"/>
      <c r="G23" s="784">
        <f t="shared" si="1"/>
        <v>22437.913999999997</v>
      </c>
      <c r="I23" s="925"/>
      <c r="J23" s="814"/>
      <c r="R23" s="966"/>
      <c r="S23" s="966"/>
      <c r="T23" s="966"/>
      <c r="U23" s="966"/>
      <c r="V23" s="966"/>
      <c r="W23" s="966"/>
      <c r="X23" s="966"/>
      <c r="Y23" s="966"/>
      <c r="Z23" s="966"/>
      <c r="AA23" s="966"/>
      <c r="AB23" s="966"/>
      <c r="AC23" s="966"/>
      <c r="AD23" s="966"/>
      <c r="AE23" s="966"/>
      <c r="AF23" s="966"/>
      <c r="AG23" s="966"/>
    </row>
    <row r="24" spans="1:33" ht="15.95" customHeight="1">
      <c r="A24" s="783">
        <v>12</v>
      </c>
      <c r="B24" s="784">
        <f>SUM('1:45_1'!E26,'1:45_1'!I26)</f>
        <v>89278.227999999988</v>
      </c>
      <c r="C24" s="783"/>
      <c r="D24" s="784">
        <f>B24</f>
        <v>89278.227999999988</v>
      </c>
      <c r="E24" s="784">
        <f>SUM('1:45_1'!M26,'1:45_1'!Q26)</f>
        <v>22885.872000000003</v>
      </c>
      <c r="F24" s="783"/>
      <c r="G24" s="784">
        <f t="shared" si="1"/>
        <v>22885.872000000003</v>
      </c>
      <c r="I24" s="925"/>
      <c r="J24" s="814"/>
      <c r="R24" s="966"/>
      <c r="S24" s="966"/>
      <c r="T24" s="966"/>
      <c r="U24" s="966"/>
      <c r="V24" s="966"/>
      <c r="W24" s="966"/>
      <c r="X24" s="966"/>
      <c r="Y24" s="966"/>
      <c r="Z24" s="966"/>
      <c r="AA24" s="966"/>
      <c r="AB24" s="966"/>
      <c r="AC24" s="966"/>
      <c r="AD24" s="966"/>
      <c r="AE24" s="966"/>
      <c r="AF24" s="966"/>
      <c r="AG24" s="966"/>
    </row>
    <row r="25" spans="1:33" ht="15.95" customHeight="1">
      <c r="A25" s="783">
        <v>13</v>
      </c>
      <c r="B25" s="784">
        <f>SUM('1:45_1'!E27,'1:45_1'!I27)</f>
        <v>87135.506000000023</v>
      </c>
      <c r="C25" s="783"/>
      <c r="D25" s="784">
        <f t="shared" si="0"/>
        <v>87135.506000000023</v>
      </c>
      <c r="E25" s="784">
        <f>SUM('1:45_1'!M27,'1:45_1'!Q27)</f>
        <v>21615.286</v>
      </c>
      <c r="F25" s="783"/>
      <c r="G25" s="784">
        <f t="shared" si="1"/>
        <v>21615.286</v>
      </c>
      <c r="I25" s="925"/>
      <c r="J25" s="814"/>
      <c r="R25" s="966"/>
      <c r="S25" s="966"/>
      <c r="T25" s="966"/>
      <c r="U25" s="966"/>
      <c r="V25" s="966"/>
      <c r="W25" s="966"/>
      <c r="X25" s="966"/>
      <c r="Y25" s="966"/>
      <c r="Z25" s="966"/>
      <c r="AA25" s="966"/>
      <c r="AB25" s="966"/>
      <c r="AC25" s="966"/>
      <c r="AD25" s="966"/>
      <c r="AE25" s="966"/>
      <c r="AF25" s="966"/>
      <c r="AG25" s="966"/>
    </row>
    <row r="26" spans="1:33" ht="15.95" customHeight="1">
      <c r="A26" s="783">
        <v>14</v>
      </c>
      <c r="B26" s="784">
        <f>SUM('1:45_1'!E28,'1:45_1'!I28)</f>
        <v>87091.793999999994</v>
      </c>
      <c r="C26" s="783"/>
      <c r="D26" s="784">
        <f t="shared" si="0"/>
        <v>87091.793999999994</v>
      </c>
      <c r="E26" s="784">
        <f>SUM('1:45_1'!M28,'1:45_1'!Q28)</f>
        <v>22396.487999999994</v>
      </c>
      <c r="F26" s="783"/>
      <c r="G26" s="784">
        <f t="shared" si="1"/>
        <v>22396.487999999994</v>
      </c>
      <c r="I26" s="925"/>
      <c r="J26" s="814"/>
      <c r="R26" s="966"/>
      <c r="S26" s="966"/>
      <c r="T26" s="966"/>
      <c r="U26" s="966"/>
      <c r="V26" s="966"/>
      <c r="W26" s="966"/>
      <c r="X26" s="966"/>
      <c r="Y26" s="966"/>
      <c r="Z26" s="966"/>
      <c r="AA26" s="966"/>
      <c r="AB26" s="966"/>
      <c r="AC26" s="966"/>
      <c r="AD26" s="966"/>
      <c r="AE26" s="966"/>
      <c r="AF26" s="966"/>
      <c r="AG26" s="966"/>
    </row>
    <row r="27" spans="1:33" ht="15.95" customHeight="1">
      <c r="A27" s="783">
        <v>15</v>
      </c>
      <c r="B27" s="784">
        <f>SUM('1:45_1'!E29,'1:45_1'!I29)</f>
        <v>86158.665999999997</v>
      </c>
      <c r="C27" s="783"/>
      <c r="D27" s="784">
        <f t="shared" si="0"/>
        <v>86158.665999999997</v>
      </c>
      <c r="E27" s="784">
        <f>SUM('1:45_1'!M29,'1:45_1'!Q29)</f>
        <v>23130.100000000006</v>
      </c>
      <c r="F27" s="783"/>
      <c r="G27" s="784">
        <f t="shared" si="1"/>
        <v>23130.100000000006</v>
      </c>
      <c r="I27" s="925"/>
      <c r="J27" s="814"/>
      <c r="R27" s="966"/>
      <c r="S27" s="966"/>
      <c r="T27" s="966"/>
      <c r="U27" s="966"/>
      <c r="V27" s="966"/>
      <c r="W27" s="966"/>
      <c r="X27" s="966"/>
      <c r="Y27" s="966"/>
      <c r="Z27" s="966"/>
      <c r="AA27" s="966"/>
      <c r="AB27" s="966"/>
      <c r="AC27" s="966"/>
      <c r="AD27" s="966"/>
      <c r="AE27" s="966"/>
      <c r="AF27" s="966"/>
      <c r="AG27" s="966"/>
    </row>
    <row r="28" spans="1:33" ht="15.95" customHeight="1">
      <c r="A28" s="783">
        <v>16</v>
      </c>
      <c r="B28" s="784">
        <f>SUM('1:45_1'!E30,'1:45_1'!I30)</f>
        <v>84393.919999999998</v>
      </c>
      <c r="C28" s="783"/>
      <c r="D28" s="784">
        <f t="shared" si="0"/>
        <v>84393.919999999998</v>
      </c>
      <c r="E28" s="784">
        <f>SUM('1:45_1'!M30,'1:45_1'!Q30)</f>
        <v>21992.177999999996</v>
      </c>
      <c r="F28" s="783"/>
      <c r="G28" s="784">
        <f t="shared" si="1"/>
        <v>21992.177999999996</v>
      </c>
      <c r="I28" s="925"/>
      <c r="J28" s="814"/>
      <c r="R28" s="966"/>
      <c r="S28" s="966"/>
      <c r="T28" s="966"/>
      <c r="U28" s="966"/>
      <c r="V28" s="966"/>
      <c r="W28" s="966"/>
      <c r="X28" s="966"/>
      <c r="Y28" s="966"/>
      <c r="Z28" s="966"/>
      <c r="AA28" s="966"/>
      <c r="AB28" s="966"/>
      <c r="AC28" s="966"/>
      <c r="AD28" s="966"/>
      <c r="AE28" s="966"/>
      <c r="AF28" s="966"/>
      <c r="AG28" s="966"/>
    </row>
    <row r="29" spans="1:33" ht="15.95" customHeight="1">
      <c r="A29" s="783">
        <v>17</v>
      </c>
      <c r="B29" s="784">
        <f>SUM('1:45_1'!E31,'1:45_1'!I31)</f>
        <v>82838.833999999988</v>
      </c>
      <c r="C29" s="783"/>
      <c r="D29" s="784">
        <f t="shared" si="0"/>
        <v>82838.833999999988</v>
      </c>
      <c r="E29" s="784">
        <f>SUM('1:45_1'!M31,'1:45_1'!Q31)</f>
        <v>20839.273999999998</v>
      </c>
      <c r="F29" s="783"/>
      <c r="G29" s="784">
        <f t="shared" si="1"/>
        <v>20839.273999999998</v>
      </c>
      <c r="I29" s="925"/>
      <c r="J29" s="814"/>
      <c r="R29" s="966"/>
      <c r="S29" s="966"/>
      <c r="T29" s="966"/>
      <c r="U29" s="966"/>
      <c r="V29" s="966"/>
      <c r="W29" s="966"/>
      <c r="X29" s="966"/>
      <c r="Y29" s="966"/>
      <c r="Z29" s="966"/>
      <c r="AA29" s="966"/>
      <c r="AB29" s="966"/>
      <c r="AC29" s="966"/>
      <c r="AD29" s="966"/>
      <c r="AE29" s="966"/>
      <c r="AF29" s="966"/>
      <c r="AG29" s="966"/>
    </row>
    <row r="30" spans="1:33" ht="15.95" customHeight="1">
      <c r="A30" s="783">
        <v>18</v>
      </c>
      <c r="B30" s="784">
        <f>SUM('1:45_1'!E32,'1:45_1'!I32)</f>
        <v>80517.421999999991</v>
      </c>
      <c r="C30" s="783"/>
      <c r="D30" s="784">
        <f t="shared" si="0"/>
        <v>80517.421999999991</v>
      </c>
      <c r="E30" s="784">
        <f>SUM('1:45_1'!M32,'1:45_1'!Q32)</f>
        <v>17705.52</v>
      </c>
      <c r="F30" s="783"/>
      <c r="G30" s="784">
        <f t="shared" si="1"/>
        <v>17705.52</v>
      </c>
      <c r="I30" s="925"/>
      <c r="J30" s="814"/>
      <c r="R30" s="966"/>
      <c r="S30" s="966"/>
      <c r="T30" s="966"/>
      <c r="U30" s="966"/>
      <c r="V30" s="966"/>
      <c r="W30" s="966"/>
      <c r="X30" s="966"/>
      <c r="Y30" s="966"/>
      <c r="Z30" s="966"/>
      <c r="AA30" s="966"/>
      <c r="AB30" s="966"/>
      <c r="AC30" s="966"/>
      <c r="AD30" s="966"/>
      <c r="AE30" s="966"/>
      <c r="AF30" s="966"/>
      <c r="AG30" s="966"/>
    </row>
    <row r="31" spans="1:33" ht="15.95" customHeight="1">
      <c r="A31" s="783">
        <v>19</v>
      </c>
      <c r="B31" s="784">
        <f>SUM('1:45_1'!E33,'1:45_1'!I33)</f>
        <v>79929.319999999978</v>
      </c>
      <c r="C31" s="783"/>
      <c r="D31" s="784">
        <f t="shared" si="0"/>
        <v>79929.319999999978</v>
      </c>
      <c r="E31" s="784">
        <f>SUM('1:45_1'!M33,'1:45_1'!Q33)</f>
        <v>16455.012000000002</v>
      </c>
      <c r="F31" s="783"/>
      <c r="G31" s="784">
        <f t="shared" si="1"/>
        <v>16455.012000000002</v>
      </c>
      <c r="I31" s="925"/>
      <c r="J31" s="814"/>
      <c r="R31" s="966"/>
      <c r="S31" s="966"/>
      <c r="T31" s="966"/>
      <c r="U31" s="966"/>
      <c r="V31" s="966"/>
      <c r="W31" s="966"/>
      <c r="X31" s="966"/>
      <c r="Y31" s="966"/>
      <c r="Z31" s="966"/>
      <c r="AA31" s="966"/>
      <c r="AB31" s="966"/>
      <c r="AC31" s="966"/>
      <c r="AD31" s="966"/>
      <c r="AE31" s="966"/>
      <c r="AF31" s="966"/>
      <c r="AG31" s="966"/>
    </row>
    <row r="32" spans="1:33" ht="15.95" customHeight="1">
      <c r="A32" s="810">
        <v>20</v>
      </c>
      <c r="B32" s="784">
        <f>SUM('1:45_1'!E34,'1:45_1'!I34)</f>
        <v>78776.856</v>
      </c>
      <c r="C32" s="800"/>
      <c r="D32" s="784">
        <f t="shared" si="0"/>
        <v>78776.856</v>
      </c>
      <c r="E32" s="784">
        <f>SUM('1:45_1'!M34,'1:45_1'!Q34)</f>
        <v>15949.116000000002</v>
      </c>
      <c r="F32" s="800"/>
      <c r="G32" s="784">
        <f t="shared" si="1"/>
        <v>15949.116000000002</v>
      </c>
      <c r="I32" s="925"/>
      <c r="J32" s="814"/>
      <c r="R32" s="966"/>
      <c r="S32" s="966"/>
      <c r="T32" s="966"/>
      <c r="U32" s="966"/>
      <c r="V32" s="966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</row>
    <row r="33" spans="1:33" ht="15.95" customHeight="1">
      <c r="A33" s="783">
        <v>21</v>
      </c>
      <c r="B33" s="784">
        <f>SUM('1:45_1'!E35,'1:45_1'!I35)</f>
        <v>76524.664000000004</v>
      </c>
      <c r="C33" s="783"/>
      <c r="D33" s="784">
        <f t="shared" si="0"/>
        <v>76524.664000000004</v>
      </c>
      <c r="E33" s="784">
        <f>SUM('1:45_1'!M35,'1:45_1'!Q35)</f>
        <v>15090.501999999999</v>
      </c>
      <c r="F33" s="783"/>
      <c r="G33" s="784">
        <f t="shared" si="1"/>
        <v>15090.501999999999</v>
      </c>
      <c r="I33" s="925"/>
      <c r="J33" s="814"/>
      <c r="R33" s="966"/>
      <c r="S33" s="966"/>
      <c r="T33" s="966"/>
      <c r="U33" s="966"/>
      <c r="V33" s="966"/>
      <c r="W33" s="966"/>
      <c r="X33" s="966"/>
      <c r="Y33" s="966"/>
      <c r="Z33" s="966"/>
      <c r="AA33" s="966"/>
      <c r="AB33" s="966"/>
      <c r="AC33" s="966"/>
      <c r="AD33" s="966"/>
      <c r="AE33" s="966"/>
      <c r="AF33" s="966"/>
      <c r="AG33" s="966"/>
    </row>
    <row r="34" spans="1:33" ht="15.95" customHeight="1">
      <c r="A34" s="783">
        <v>22</v>
      </c>
      <c r="B34" s="784">
        <f>SUM('1:45_1'!E36,'1:45_1'!I36)</f>
        <v>72900.34</v>
      </c>
      <c r="C34" s="783"/>
      <c r="D34" s="784">
        <f t="shared" si="0"/>
        <v>72900.34</v>
      </c>
      <c r="E34" s="784">
        <f>SUM('1:45_1'!M36,'1:45_1'!Q36)</f>
        <v>14236.630000000005</v>
      </c>
      <c r="F34" s="783"/>
      <c r="G34" s="784">
        <f t="shared" si="1"/>
        <v>14236.630000000005</v>
      </c>
      <c r="I34" s="925"/>
      <c r="J34" s="814"/>
      <c r="R34" s="966"/>
      <c r="S34" s="966"/>
      <c r="T34" s="966"/>
      <c r="U34" s="966"/>
      <c r="V34" s="966"/>
      <c r="W34" s="966"/>
      <c r="X34" s="966"/>
      <c r="Y34" s="966"/>
      <c r="Z34" s="966"/>
      <c r="AA34" s="966"/>
      <c r="AB34" s="966"/>
      <c r="AC34" s="966"/>
      <c r="AD34" s="966"/>
      <c r="AE34" s="966"/>
      <c r="AF34" s="966"/>
      <c r="AG34" s="966"/>
    </row>
    <row r="35" spans="1:33" ht="15.95" customHeight="1">
      <c r="A35" s="783">
        <v>23</v>
      </c>
      <c r="B35" s="784">
        <f>SUM('1:45_1'!E37,'1:45_1'!I37)</f>
        <v>67407.95</v>
      </c>
      <c r="C35" s="783"/>
      <c r="D35" s="784">
        <f t="shared" si="0"/>
        <v>67407.95</v>
      </c>
      <c r="E35" s="784">
        <f>SUM('1:45_1'!M37,'1:45_1'!Q37)</f>
        <v>13110.305999999997</v>
      </c>
      <c r="F35" s="783"/>
      <c r="G35" s="784">
        <f t="shared" si="1"/>
        <v>13110.305999999997</v>
      </c>
      <c r="I35" s="925"/>
      <c r="J35" s="814"/>
      <c r="R35" s="966"/>
      <c r="S35" s="966"/>
      <c r="T35" s="966"/>
      <c r="U35" s="966"/>
      <c r="V35" s="966"/>
      <c r="W35" s="966"/>
      <c r="X35" s="966"/>
      <c r="Y35" s="966"/>
      <c r="Z35" s="966"/>
      <c r="AA35" s="966"/>
      <c r="AB35" s="966"/>
      <c r="AC35" s="966"/>
      <c r="AD35" s="966"/>
      <c r="AE35" s="966"/>
      <c r="AF35" s="966"/>
      <c r="AG35" s="966"/>
    </row>
    <row r="36" spans="1:33" ht="15.95" customHeight="1">
      <c r="A36" s="783">
        <v>24</v>
      </c>
      <c r="B36" s="784">
        <f>SUM('1:45_1'!E38,'1:45_1'!I38)</f>
        <v>56744.741999999998</v>
      </c>
      <c r="C36" s="783"/>
      <c r="D36" s="784">
        <f t="shared" si="0"/>
        <v>56744.741999999998</v>
      </c>
      <c r="E36" s="784">
        <f>SUM('1:45_1'!M38,'1:45_1'!Q38)</f>
        <v>11495.724000000002</v>
      </c>
      <c r="F36" s="783"/>
      <c r="G36" s="784">
        <f t="shared" si="1"/>
        <v>11495.724000000002</v>
      </c>
      <c r="I36" s="925"/>
      <c r="J36" s="814"/>
      <c r="R36" s="966"/>
      <c r="S36" s="966"/>
      <c r="T36" s="966"/>
      <c r="U36" s="966"/>
      <c r="V36" s="966"/>
      <c r="W36" s="966"/>
      <c r="X36" s="966"/>
      <c r="Y36" s="966"/>
      <c r="Z36" s="966"/>
      <c r="AA36" s="966"/>
      <c r="AB36" s="966"/>
      <c r="AC36" s="966"/>
      <c r="AD36" s="966"/>
      <c r="AE36" s="966"/>
      <c r="AF36" s="966"/>
      <c r="AG36" s="966"/>
    </row>
    <row r="37" spans="1:33" ht="15.95" customHeight="1">
      <c r="A37" s="785" t="s">
        <v>19</v>
      </c>
      <c r="B37" s="786"/>
      <c r="C37" s="1569"/>
      <c r="D37" s="786"/>
      <c r="E37" s="1569"/>
      <c r="F37" s="1569"/>
      <c r="G37" s="1569"/>
      <c r="I37" s="925"/>
      <c r="J37" s="815"/>
      <c r="L37" s="815"/>
      <c r="R37" s="966"/>
      <c r="S37" s="966"/>
      <c r="T37" s="966"/>
      <c r="U37" s="966"/>
      <c r="V37" s="966"/>
      <c r="W37" s="966"/>
      <c r="X37" s="966"/>
      <c r="Y37" s="966"/>
      <c r="Z37" s="966"/>
      <c r="AA37" s="966"/>
      <c r="AB37" s="966"/>
      <c r="AC37" s="966"/>
      <c r="AD37" s="966"/>
      <c r="AE37" s="966"/>
      <c r="AF37" s="966"/>
      <c r="AG37" s="966"/>
    </row>
    <row r="38" spans="1:33">
      <c r="E38" s="1570"/>
      <c r="I38" s="925"/>
      <c r="R38" s="966"/>
      <c r="S38" s="966"/>
      <c r="T38" s="966"/>
      <c r="U38" s="966"/>
      <c r="V38" s="966"/>
      <c r="W38" s="966"/>
      <c r="X38" s="966"/>
      <c r="Y38" s="966"/>
      <c r="Z38" s="966"/>
      <c r="AA38" s="966"/>
      <c r="AB38" s="966"/>
      <c r="AC38" s="966"/>
      <c r="AD38" s="966"/>
      <c r="AE38" s="966"/>
      <c r="AF38" s="966"/>
      <c r="AG38" s="966"/>
    </row>
    <row r="39" spans="1:33" ht="14.25">
      <c r="A39" s="1162"/>
      <c r="B39" s="1163"/>
      <c r="C39" s="1164"/>
      <c r="D39" s="1163"/>
      <c r="E39" s="1163"/>
      <c r="F39" s="1164"/>
      <c r="G39" s="1163"/>
      <c r="J39" s="1160"/>
      <c r="R39" s="966"/>
      <c r="S39" s="966"/>
      <c r="T39" s="966"/>
      <c r="U39" s="966"/>
      <c r="V39" s="966"/>
      <c r="W39" s="966"/>
      <c r="X39" s="966"/>
      <c r="Y39" s="966"/>
      <c r="Z39" s="966"/>
      <c r="AA39" s="966"/>
      <c r="AB39" s="966"/>
      <c r="AC39" s="966"/>
      <c r="AD39" s="966"/>
      <c r="AE39" s="966"/>
      <c r="AF39" s="966"/>
      <c r="AG39" s="966"/>
    </row>
    <row r="40" spans="1:33" ht="15.75" customHeight="1">
      <c r="C40" s="805"/>
      <c r="D40" s="805"/>
      <c r="E40" s="805"/>
      <c r="F40" s="481"/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 ht="15.75">
      <c r="A41" s="2849" t="s">
        <v>632</v>
      </c>
      <c r="B41" s="2849"/>
      <c r="C41" s="2849"/>
      <c r="D41" s="2849"/>
      <c r="E41" s="2849"/>
      <c r="F41" s="2849"/>
      <c r="G41" s="2849"/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>
      <c r="A42" s="472" t="s">
        <v>651</v>
      </c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  <row r="44" spans="1:33">
      <c r="R44" s="966"/>
      <c r="S44" s="966"/>
      <c r="T44" s="966"/>
      <c r="U44" s="966"/>
      <c r="V44" s="966"/>
      <c r="W44" s="966"/>
      <c r="X44" s="966"/>
      <c r="Y44" s="966"/>
      <c r="Z44" s="966"/>
      <c r="AA44" s="966"/>
      <c r="AB44" s="966"/>
      <c r="AC44" s="966"/>
      <c r="AD44" s="966"/>
      <c r="AE44" s="966"/>
      <c r="AF44" s="966"/>
      <c r="AG44" s="966"/>
    </row>
    <row r="46" spans="1:33" ht="13.5">
      <c r="A46" s="2836"/>
      <c r="B46" s="2836"/>
    </row>
    <row r="47" spans="1:33" ht="13.5">
      <c r="A47" s="2834"/>
      <c r="B47" s="2835"/>
    </row>
    <row r="48" spans="1:33" hidden="1">
      <c r="D48" s="1165">
        <f>MAX(D13:D37)</f>
        <v>89278.227999999988</v>
      </c>
      <c r="G48" s="1165">
        <f>MAX(G13:G37)</f>
        <v>23130.100000000006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6" type="noConversion"/>
  <conditionalFormatting sqref="D13:D37">
    <cfRule type="cellIs" dxfId="9" priority="1" stopIfTrue="1" operator="equal">
      <formula>$D$48</formula>
    </cfRule>
  </conditionalFormatting>
  <conditionalFormatting sqref="G13:G36">
    <cfRule type="cellIs" dxfId="8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>
      <c r="B1" s="2867" t="s">
        <v>484</v>
      </c>
      <c r="C1" s="2142"/>
      <c r="D1" s="2142"/>
      <c r="E1" s="2142"/>
      <c r="F1" s="2142"/>
      <c r="J1" s="801" t="s">
        <v>176</v>
      </c>
      <c r="N1" s="2861" t="s">
        <v>703</v>
      </c>
      <c r="O1" s="2861"/>
      <c r="P1" s="2861"/>
      <c r="Q1" s="2861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482" customFormat="1" ht="10.5" customHeight="1">
      <c r="B2" s="2868" t="s">
        <v>1</v>
      </c>
      <c r="C2" s="2128"/>
      <c r="D2" s="2128"/>
      <c r="E2" s="2128"/>
      <c r="F2" s="2128"/>
      <c r="N2" s="2868" t="s">
        <v>2</v>
      </c>
      <c r="O2" s="2869"/>
      <c r="P2" s="2869"/>
      <c r="Q2" s="2869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482" customFormat="1" ht="13.5" customHeight="1">
      <c r="B3" s="2853" t="s">
        <v>116</v>
      </c>
      <c r="C3" s="2853"/>
      <c r="N3" s="482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482" customFormat="1" ht="15" customHeight="1">
      <c r="B4" s="2855" t="s">
        <v>4</v>
      </c>
      <c r="C4" s="2142"/>
      <c r="D4" s="484"/>
      <c r="E4" s="964"/>
      <c r="F4" s="964"/>
      <c r="G4" s="964"/>
      <c r="H4" s="964"/>
      <c r="I4" s="914" t="s">
        <v>5</v>
      </c>
      <c r="J4" s="483"/>
      <c r="K4" s="483"/>
      <c r="L4" s="483"/>
      <c r="O4" s="482" t="s">
        <v>702</v>
      </c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482" customFormat="1" ht="9.75" customHeight="1">
      <c r="B5" s="2854" t="s">
        <v>7</v>
      </c>
      <c r="C5" s="2140"/>
      <c r="D5" s="483"/>
      <c r="E5" s="483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482" customFormat="1" ht="12" customHeight="1">
      <c r="A6" s="2859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482" customFormat="1" ht="15.75">
      <c r="A7" s="286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482" customFormat="1" ht="9" customHeight="1">
      <c r="A8" s="1311">
        <v>1640</v>
      </c>
      <c r="B8" s="1312">
        <v>411</v>
      </c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482" customFormat="1">
      <c r="A9" s="2850" t="s">
        <v>9</v>
      </c>
      <c r="B9" s="2856" t="s">
        <v>10</v>
      </c>
      <c r="C9" s="2857"/>
      <c r="D9" s="2857"/>
      <c r="E9" s="2857"/>
      <c r="F9" s="2857"/>
      <c r="G9" s="2857"/>
      <c r="H9" s="2857"/>
      <c r="I9" s="2858"/>
      <c r="J9" s="2856" t="s">
        <v>11</v>
      </c>
      <c r="K9" s="2857"/>
      <c r="L9" s="2857"/>
      <c r="M9" s="2857"/>
      <c r="N9" s="2857"/>
      <c r="O9" s="2857"/>
      <c r="P9" s="2857"/>
      <c r="Q9" s="2858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482" customFormat="1">
      <c r="A10" s="2851"/>
      <c r="B10" s="2864" t="s">
        <v>700</v>
      </c>
      <c r="C10" s="2865"/>
      <c r="D10" s="2865"/>
      <c r="E10" s="2866"/>
      <c r="F10" s="2862" t="s">
        <v>701</v>
      </c>
      <c r="G10" s="2135"/>
      <c r="H10" s="2135"/>
      <c r="I10" s="2136"/>
      <c r="J10" s="2864" t="s">
        <v>700</v>
      </c>
      <c r="K10" s="2865"/>
      <c r="L10" s="2865"/>
      <c r="M10" s="2866"/>
      <c r="N10" s="2862" t="s">
        <v>701</v>
      </c>
      <c r="O10" s="2135"/>
      <c r="P10" s="2135"/>
      <c r="Q10" s="2136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482" customFormat="1">
      <c r="A11" s="2851"/>
      <c r="B11" s="2862" t="s">
        <v>14</v>
      </c>
      <c r="C11" s="2863"/>
      <c r="E11" s="486">
        <v>3000</v>
      </c>
      <c r="F11" s="2862" t="s">
        <v>14</v>
      </c>
      <c r="G11" s="2863"/>
      <c r="H11" s="485"/>
      <c r="I11" s="486">
        <v>1500</v>
      </c>
      <c r="J11" s="2862" t="s">
        <v>14</v>
      </c>
      <c r="K11" s="2863"/>
      <c r="L11" s="485"/>
      <c r="M11" s="486">
        <v>3000</v>
      </c>
      <c r="N11" s="2862" t="s">
        <v>14</v>
      </c>
      <c r="O11" s="2863"/>
      <c r="P11" s="485"/>
      <c r="Q11" s="486">
        <v>1500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488" customFormat="1" ht="35.25" customHeight="1">
      <c r="A12" s="2852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>
      <c r="A14" s="491">
        <v>0</v>
      </c>
      <c r="B14" s="794"/>
      <c r="C14" s="1731"/>
      <c r="D14" s="1731"/>
      <c r="E14" s="1732"/>
      <c r="F14" s="1731"/>
      <c r="G14" s="1731"/>
      <c r="H14" s="1731"/>
      <c r="I14" s="1732"/>
      <c r="J14" s="1733"/>
      <c r="K14" s="1731"/>
      <c r="L14" s="1731"/>
      <c r="M14" s="1732"/>
      <c r="N14" s="1731"/>
      <c r="O14" s="1731"/>
      <c r="P14" s="1731"/>
      <c r="Q14" s="1732"/>
    </row>
    <row r="15" spans="1:33" s="1414" customFormat="1" ht="15">
      <c r="A15" s="1413">
        <v>1</v>
      </c>
      <c r="B15" s="794"/>
      <c r="C15" s="1731"/>
      <c r="D15" s="1731"/>
      <c r="E15" s="1945">
        <v>138</v>
      </c>
      <c r="F15" s="1731"/>
      <c r="G15" s="1731"/>
      <c r="H15" s="1731"/>
      <c r="I15" s="1603">
        <v>162</v>
      </c>
      <c r="J15" s="1733"/>
      <c r="K15" s="1731"/>
      <c r="L15" s="1731"/>
      <c r="M15" s="1603">
        <v>93</v>
      </c>
      <c r="N15" s="1731"/>
      <c r="O15" s="1731"/>
      <c r="P15" s="1731"/>
      <c r="Q15" s="1603">
        <v>108.15</v>
      </c>
    </row>
    <row r="16" spans="1:33" s="488" customFormat="1" ht="15">
      <c r="A16" s="491">
        <v>2</v>
      </c>
      <c r="B16" s="794"/>
      <c r="C16" s="1731"/>
      <c r="D16" s="1731"/>
      <c r="E16" s="1945">
        <v>124</v>
      </c>
      <c r="F16" s="1731"/>
      <c r="G16" s="1731"/>
      <c r="H16" s="1731"/>
      <c r="I16" s="1603">
        <v>151.05000000000001</v>
      </c>
      <c r="J16" s="1733"/>
      <c r="K16" s="1731"/>
      <c r="L16" s="1731"/>
      <c r="M16" s="1603">
        <v>88</v>
      </c>
      <c r="N16" s="1731"/>
      <c r="O16" s="1731"/>
      <c r="P16" s="1731"/>
      <c r="Q16" s="1603">
        <v>102.9</v>
      </c>
    </row>
    <row r="17" spans="1:17" s="488" customFormat="1" ht="15">
      <c r="A17" s="491">
        <v>3</v>
      </c>
      <c r="B17" s="794"/>
      <c r="C17" s="1731"/>
      <c r="D17" s="1731"/>
      <c r="E17" s="1945">
        <v>107</v>
      </c>
      <c r="F17" s="1731"/>
      <c r="G17" s="1731"/>
      <c r="H17" s="1731"/>
      <c r="I17" s="1603">
        <v>144</v>
      </c>
      <c r="J17" s="1733"/>
      <c r="K17" s="1731"/>
      <c r="L17" s="1731"/>
      <c r="M17" s="1603">
        <v>79</v>
      </c>
      <c r="N17" s="1731"/>
      <c r="O17" s="1731"/>
      <c r="P17" s="1731"/>
      <c r="Q17" s="1603">
        <v>100.8</v>
      </c>
    </row>
    <row r="18" spans="1:17" s="488" customFormat="1" ht="15">
      <c r="A18" s="491">
        <v>4</v>
      </c>
      <c r="B18" s="794"/>
      <c r="C18" s="1731"/>
      <c r="D18" s="1731"/>
      <c r="E18" s="1945">
        <v>112</v>
      </c>
      <c r="F18" s="1731"/>
      <c r="G18" s="1731"/>
      <c r="H18" s="1731"/>
      <c r="I18" s="1603">
        <v>142.5</v>
      </c>
      <c r="J18" s="1733"/>
      <c r="K18" s="1731"/>
      <c r="L18" s="1731"/>
      <c r="M18" s="1603">
        <v>74</v>
      </c>
      <c r="N18" s="1731"/>
      <c r="O18" s="1731"/>
      <c r="P18" s="1731"/>
      <c r="Q18" s="1603">
        <v>99.59999999999998</v>
      </c>
    </row>
    <row r="19" spans="1:17" s="488" customFormat="1" ht="15">
      <c r="A19" s="491">
        <v>5</v>
      </c>
      <c r="B19" s="794"/>
      <c r="C19" s="1731"/>
      <c r="D19" s="1731"/>
      <c r="E19" s="1945">
        <v>129</v>
      </c>
      <c r="F19" s="1731"/>
      <c r="G19" s="1731"/>
      <c r="H19" s="1731"/>
      <c r="I19" s="1603">
        <v>142.64999999999998</v>
      </c>
      <c r="J19" s="1733"/>
      <c r="K19" s="1731"/>
      <c r="L19" s="1731"/>
      <c r="M19" s="1603">
        <v>74</v>
      </c>
      <c r="N19" s="1731"/>
      <c r="O19" s="1731"/>
      <c r="P19" s="1731"/>
      <c r="Q19" s="1603">
        <v>99.449999999999989</v>
      </c>
    </row>
    <row r="20" spans="1:17" s="488" customFormat="1" ht="15">
      <c r="A20" s="491">
        <v>6</v>
      </c>
      <c r="B20" s="794"/>
      <c r="C20" s="1731"/>
      <c r="D20" s="1731"/>
      <c r="E20" s="1945">
        <v>140</v>
      </c>
      <c r="F20" s="1731"/>
      <c r="G20" s="1731"/>
      <c r="H20" s="1731"/>
      <c r="I20" s="1603">
        <v>155.55000000000001</v>
      </c>
      <c r="J20" s="1733"/>
      <c r="K20" s="1731"/>
      <c r="L20" s="1731"/>
      <c r="M20" s="1603">
        <v>78</v>
      </c>
      <c r="N20" s="1731"/>
      <c r="O20" s="1731"/>
      <c r="P20" s="1731"/>
      <c r="Q20" s="1603">
        <v>104.55000000000001</v>
      </c>
    </row>
    <row r="21" spans="1:17" s="488" customFormat="1" ht="15">
      <c r="A21" s="491">
        <v>7</v>
      </c>
      <c r="B21" s="794"/>
      <c r="C21" s="1731"/>
      <c r="D21" s="1731"/>
      <c r="E21" s="1945">
        <v>199</v>
      </c>
      <c r="F21" s="1731"/>
      <c r="G21" s="1731"/>
      <c r="H21" s="1731"/>
      <c r="I21" s="1603">
        <v>181.05</v>
      </c>
      <c r="J21" s="1733"/>
      <c r="K21" s="1731"/>
      <c r="L21" s="1731"/>
      <c r="M21" s="1603">
        <v>88</v>
      </c>
      <c r="N21" s="1731"/>
      <c r="O21" s="1731"/>
      <c r="P21" s="1731"/>
      <c r="Q21" s="1603">
        <v>107.4</v>
      </c>
    </row>
    <row r="22" spans="1:17" s="488" customFormat="1" ht="15">
      <c r="A22" s="491">
        <v>8</v>
      </c>
      <c r="B22" s="794"/>
      <c r="C22" s="1731"/>
      <c r="D22" s="1731"/>
      <c r="E22" s="1945">
        <v>248</v>
      </c>
      <c r="F22" s="1731"/>
      <c r="G22" s="1731"/>
      <c r="H22" s="1731"/>
      <c r="I22" s="1603">
        <v>207.14999999999998</v>
      </c>
      <c r="J22" s="1733"/>
      <c r="K22" s="1731"/>
      <c r="L22" s="1731"/>
      <c r="M22" s="1603">
        <v>83</v>
      </c>
      <c r="N22" s="1731"/>
      <c r="O22" s="1731"/>
      <c r="P22" s="1731"/>
      <c r="Q22" s="1603">
        <v>108.75</v>
      </c>
    </row>
    <row r="23" spans="1:17" s="488" customFormat="1" ht="15">
      <c r="A23" s="491">
        <v>9</v>
      </c>
      <c r="B23" s="794"/>
      <c r="C23" s="1731"/>
      <c r="D23" s="1731"/>
      <c r="E23" s="1945">
        <v>269</v>
      </c>
      <c r="F23" s="1731"/>
      <c r="G23" s="1731"/>
      <c r="H23" s="1731"/>
      <c r="I23" s="1603">
        <v>257.85000000000002</v>
      </c>
      <c r="J23" s="1733"/>
      <c r="K23" s="1731"/>
      <c r="L23" s="1731"/>
      <c r="M23" s="1603">
        <v>94</v>
      </c>
      <c r="N23" s="1731"/>
      <c r="O23" s="1731"/>
      <c r="P23" s="1731"/>
      <c r="Q23" s="1603">
        <v>136.35</v>
      </c>
    </row>
    <row r="24" spans="1:17" s="488" customFormat="1" ht="15">
      <c r="A24" s="491">
        <v>10</v>
      </c>
      <c r="B24" s="794"/>
      <c r="C24" s="1731"/>
      <c r="D24" s="1731"/>
      <c r="E24" s="1945">
        <v>293</v>
      </c>
      <c r="F24" s="1731"/>
      <c r="G24" s="1731"/>
      <c r="H24" s="1731"/>
      <c r="I24" s="1603">
        <v>317.70000000000005</v>
      </c>
      <c r="J24" s="1733"/>
      <c r="K24" s="1731"/>
      <c r="L24" s="1731"/>
      <c r="M24" s="1603">
        <v>101</v>
      </c>
      <c r="N24" s="1731"/>
      <c r="O24" s="1731"/>
      <c r="P24" s="1731"/>
      <c r="Q24" s="1603">
        <v>170.7</v>
      </c>
    </row>
    <row r="25" spans="1:17" s="488" customFormat="1" ht="15">
      <c r="A25" s="491">
        <v>11</v>
      </c>
      <c r="B25" s="794"/>
      <c r="C25" s="1731"/>
      <c r="D25" s="1731"/>
      <c r="E25" s="1945">
        <v>279</v>
      </c>
      <c r="F25" s="1731"/>
      <c r="G25" s="1731"/>
      <c r="H25" s="1731"/>
      <c r="I25" s="1603">
        <v>303.45000000000005</v>
      </c>
      <c r="J25" s="1733"/>
      <c r="K25" s="1731"/>
      <c r="L25" s="1731"/>
      <c r="M25" s="1603">
        <v>105</v>
      </c>
      <c r="N25" s="1731"/>
      <c r="O25" s="1731"/>
      <c r="P25" s="1731"/>
      <c r="Q25" s="1603">
        <v>178.5</v>
      </c>
    </row>
    <row r="26" spans="1:17" s="488" customFormat="1" ht="15">
      <c r="A26" s="491">
        <v>12</v>
      </c>
      <c r="B26" s="794"/>
      <c r="C26" s="1731"/>
      <c r="D26" s="1731"/>
      <c r="E26" s="1945">
        <v>289</v>
      </c>
      <c r="F26" s="1731"/>
      <c r="G26" s="1731"/>
      <c r="H26" s="1731"/>
      <c r="I26" s="1603">
        <v>325.5</v>
      </c>
      <c r="J26" s="1733"/>
      <c r="K26" s="1731"/>
      <c r="L26" s="1731"/>
      <c r="M26" s="1603">
        <v>107</v>
      </c>
      <c r="N26" s="1731"/>
      <c r="O26" s="1731"/>
      <c r="P26" s="1731"/>
      <c r="Q26" s="1603">
        <v>201.75</v>
      </c>
    </row>
    <row r="27" spans="1:17" s="488" customFormat="1" ht="15">
      <c r="A27" s="491">
        <v>13</v>
      </c>
      <c r="B27" s="794"/>
      <c r="C27" s="1731"/>
      <c r="D27" s="1731"/>
      <c r="E27" s="1945">
        <v>282</v>
      </c>
      <c r="F27" s="1731"/>
      <c r="G27" s="1731"/>
      <c r="H27" s="1731"/>
      <c r="I27" s="1603">
        <v>246.45</v>
      </c>
      <c r="J27" s="1733"/>
      <c r="K27" s="1731"/>
      <c r="L27" s="1731"/>
      <c r="M27" s="1603">
        <v>115</v>
      </c>
      <c r="N27" s="1731"/>
      <c r="O27" s="1731"/>
      <c r="P27" s="1731"/>
      <c r="Q27" s="1603">
        <v>157.80000000000001</v>
      </c>
    </row>
    <row r="28" spans="1:17" s="488" customFormat="1" ht="15">
      <c r="A28" s="491">
        <v>14</v>
      </c>
      <c r="B28" s="794"/>
      <c r="C28" s="1731"/>
      <c r="D28" s="1731"/>
      <c r="E28" s="1945">
        <v>249</v>
      </c>
      <c r="F28" s="1731"/>
      <c r="G28" s="1731"/>
      <c r="H28" s="1731"/>
      <c r="I28" s="1603">
        <v>299.10000000000002</v>
      </c>
      <c r="J28" s="1733"/>
      <c r="K28" s="1731"/>
      <c r="L28" s="1731"/>
      <c r="M28" s="1603">
        <v>106</v>
      </c>
      <c r="N28" s="1731"/>
      <c r="O28" s="1731"/>
      <c r="P28" s="1731"/>
      <c r="Q28" s="1603">
        <v>186</v>
      </c>
    </row>
    <row r="29" spans="1:17" s="488" customFormat="1" ht="15">
      <c r="A29" s="491">
        <v>15</v>
      </c>
      <c r="B29" s="794"/>
      <c r="C29" s="1731"/>
      <c r="D29" s="1731"/>
      <c r="E29" s="1945">
        <v>245</v>
      </c>
      <c r="F29" s="1731"/>
      <c r="G29" s="1731"/>
      <c r="H29" s="1731"/>
      <c r="I29" s="1603">
        <v>313.95</v>
      </c>
      <c r="J29" s="1733"/>
      <c r="K29" s="1731"/>
      <c r="L29" s="1731"/>
      <c r="M29" s="1603">
        <v>105</v>
      </c>
      <c r="N29" s="1731"/>
      <c r="O29" s="1731"/>
      <c r="P29" s="1731"/>
      <c r="Q29" s="1603">
        <v>200.39999999999998</v>
      </c>
    </row>
    <row r="30" spans="1:17" s="488" customFormat="1" ht="15">
      <c r="A30" s="491">
        <v>16</v>
      </c>
      <c r="B30" s="794"/>
      <c r="C30" s="1731"/>
      <c r="D30" s="1731"/>
      <c r="E30" s="1945">
        <v>234</v>
      </c>
      <c r="F30" s="1731"/>
      <c r="G30" s="1731"/>
      <c r="H30" s="1731"/>
      <c r="I30" s="1603">
        <v>279.44999999999993</v>
      </c>
      <c r="J30" s="1733"/>
      <c r="K30" s="1731"/>
      <c r="L30" s="1731"/>
      <c r="M30" s="1603">
        <v>103</v>
      </c>
      <c r="N30" s="1731"/>
      <c r="O30" s="1731"/>
      <c r="P30" s="1731"/>
      <c r="Q30" s="1603">
        <v>174.3</v>
      </c>
    </row>
    <row r="31" spans="1:17" s="492" customFormat="1" ht="15">
      <c r="A31" s="491">
        <v>17</v>
      </c>
      <c r="B31" s="794"/>
      <c r="C31" s="1731"/>
      <c r="D31" s="1731"/>
      <c r="E31" s="1945">
        <v>204</v>
      </c>
      <c r="F31" s="1731"/>
      <c r="G31" s="1731"/>
      <c r="H31" s="1731"/>
      <c r="I31" s="1603">
        <v>313.35000000000002</v>
      </c>
      <c r="J31" s="1733"/>
      <c r="K31" s="1731"/>
      <c r="L31" s="1731"/>
      <c r="M31" s="1603">
        <v>105</v>
      </c>
      <c r="N31" s="1731"/>
      <c r="O31" s="1731"/>
      <c r="P31" s="1731"/>
      <c r="Q31" s="1603">
        <v>195.3</v>
      </c>
    </row>
    <row r="32" spans="1:17" s="492" customFormat="1" ht="15">
      <c r="A32" s="491">
        <v>18</v>
      </c>
      <c r="B32" s="794"/>
      <c r="C32" s="1731"/>
      <c r="D32" s="1731"/>
      <c r="E32" s="1945">
        <v>200</v>
      </c>
      <c r="F32" s="1731"/>
      <c r="G32" s="1731"/>
      <c r="H32" s="1731"/>
      <c r="I32" s="1603">
        <v>282.89999999999998</v>
      </c>
      <c r="J32" s="1733"/>
      <c r="K32" s="1731"/>
      <c r="L32" s="1731"/>
      <c r="M32" s="1603">
        <v>99</v>
      </c>
      <c r="N32" s="1731"/>
      <c r="O32" s="1731"/>
      <c r="P32" s="1731"/>
      <c r="Q32" s="1603">
        <v>166.35</v>
      </c>
    </row>
    <row r="33" spans="1:33" s="492" customFormat="1" ht="15">
      <c r="A33" s="491">
        <v>19</v>
      </c>
      <c r="B33" s="794"/>
      <c r="C33" s="1731"/>
      <c r="D33" s="1731"/>
      <c r="E33" s="1945">
        <v>203</v>
      </c>
      <c r="F33" s="1731"/>
      <c r="G33" s="1731"/>
      <c r="H33" s="1731"/>
      <c r="I33" s="1603">
        <v>299.39999999999998</v>
      </c>
      <c r="J33" s="1733"/>
      <c r="K33" s="1731"/>
      <c r="L33" s="1731"/>
      <c r="M33" s="1603">
        <v>98</v>
      </c>
      <c r="N33" s="1731"/>
      <c r="O33" s="1731"/>
      <c r="P33" s="1731"/>
      <c r="Q33" s="1603">
        <v>181.35</v>
      </c>
    </row>
    <row r="34" spans="1:33" s="492" customFormat="1" ht="15">
      <c r="A34" s="491">
        <v>20</v>
      </c>
      <c r="B34" s="794"/>
      <c r="C34" s="1731"/>
      <c r="D34" s="1731"/>
      <c r="E34" s="1945">
        <v>215</v>
      </c>
      <c r="F34" s="1731"/>
      <c r="G34" s="1731"/>
      <c r="H34" s="1731"/>
      <c r="I34" s="1603">
        <v>309</v>
      </c>
      <c r="J34" s="1733"/>
      <c r="K34" s="1731"/>
      <c r="L34" s="1731"/>
      <c r="M34" s="1603">
        <v>103</v>
      </c>
      <c r="N34" s="1731"/>
      <c r="O34" s="1731"/>
      <c r="P34" s="1731"/>
      <c r="Q34" s="1603">
        <v>180.29999999999998</v>
      </c>
    </row>
    <row r="35" spans="1:33" s="492" customFormat="1" ht="15">
      <c r="A35" s="491">
        <v>21</v>
      </c>
      <c r="B35" s="794"/>
      <c r="C35" s="1731"/>
      <c r="D35" s="1731"/>
      <c r="E35" s="1945">
        <v>210</v>
      </c>
      <c r="F35" s="1731"/>
      <c r="G35" s="1731"/>
      <c r="H35" s="1731"/>
      <c r="I35" s="1603">
        <v>261.59999999999997</v>
      </c>
      <c r="J35" s="1733"/>
      <c r="K35" s="1731"/>
      <c r="L35" s="1731"/>
      <c r="M35" s="1603">
        <v>100</v>
      </c>
      <c r="N35" s="1731"/>
      <c r="O35" s="1731"/>
      <c r="P35" s="1731"/>
      <c r="Q35" s="1603">
        <v>126</v>
      </c>
    </row>
    <row r="36" spans="1:33" s="492" customFormat="1" ht="15">
      <c r="A36" s="491">
        <v>22</v>
      </c>
      <c r="B36" s="794"/>
      <c r="C36" s="1731"/>
      <c r="D36" s="1731"/>
      <c r="E36" s="1945">
        <v>210</v>
      </c>
      <c r="F36" s="1731"/>
      <c r="G36" s="1731"/>
      <c r="H36" s="1731"/>
      <c r="I36" s="1603">
        <v>250.64999999999998</v>
      </c>
      <c r="J36" s="1733"/>
      <c r="K36" s="1731"/>
      <c r="L36" s="1731"/>
      <c r="M36" s="1603">
        <v>94</v>
      </c>
      <c r="N36" s="1731"/>
      <c r="O36" s="1731"/>
      <c r="P36" s="1731"/>
      <c r="Q36" s="1603">
        <v>126.9</v>
      </c>
    </row>
    <row r="37" spans="1:33" s="492" customFormat="1" ht="15">
      <c r="A37" s="491">
        <v>23</v>
      </c>
      <c r="B37" s="794"/>
      <c r="C37" s="1731"/>
      <c r="D37" s="1731"/>
      <c r="E37" s="1946">
        <v>191</v>
      </c>
      <c r="F37" s="1731"/>
      <c r="G37" s="1731"/>
      <c r="H37" s="1731"/>
      <c r="I37" s="1603">
        <v>231.3</v>
      </c>
      <c r="J37" s="1733"/>
      <c r="K37" s="1731"/>
      <c r="L37" s="1731"/>
      <c r="M37" s="1603">
        <v>93</v>
      </c>
      <c r="N37" s="1731"/>
      <c r="O37" s="1731"/>
      <c r="P37" s="1731"/>
      <c r="Q37" s="1603">
        <v>118.65</v>
      </c>
    </row>
    <row r="38" spans="1:33" s="492" customFormat="1" ht="15">
      <c r="A38" s="491">
        <v>24</v>
      </c>
      <c r="B38" s="794"/>
      <c r="C38" s="1731"/>
      <c r="D38" s="1731"/>
      <c r="E38" s="1946">
        <v>164</v>
      </c>
      <c r="F38" s="1731"/>
      <c r="G38" s="1731"/>
      <c r="H38" s="1731"/>
      <c r="I38" s="1603">
        <v>196.49999999999997</v>
      </c>
      <c r="J38" s="1733"/>
      <c r="K38" s="1731"/>
      <c r="L38" s="1731"/>
      <c r="M38" s="1603">
        <v>85</v>
      </c>
      <c r="N38" s="1731"/>
      <c r="O38" s="1731"/>
      <c r="P38" s="1731"/>
      <c r="Q38" s="1603">
        <v>112.19999999999999</v>
      </c>
    </row>
    <row r="39" spans="1:33" s="492" customFormat="1" ht="15">
      <c r="A39" s="491" t="s">
        <v>19</v>
      </c>
      <c r="B39" s="819"/>
      <c r="C39" s="1732"/>
      <c r="D39" s="1732"/>
      <c r="E39" s="1734">
        <f>SUM(E15:E38)</f>
        <v>4934</v>
      </c>
      <c r="F39" s="1732"/>
      <c r="G39" s="1732"/>
      <c r="H39" s="1732"/>
      <c r="I39" s="1734">
        <f>SUM(I15:I38)</f>
        <v>5774.0999999999985</v>
      </c>
      <c r="J39" s="1732"/>
      <c r="K39" s="1732"/>
      <c r="L39" s="1732"/>
      <c r="M39" s="1734">
        <f>SUM(M15:M38)</f>
        <v>2270</v>
      </c>
      <c r="N39" s="1732"/>
      <c r="O39" s="1732"/>
      <c r="P39" s="1732"/>
      <c r="Q39" s="1734">
        <f>SUM(Q15:Q38)</f>
        <v>3444.4500000000003</v>
      </c>
    </row>
    <row r="40" spans="1:33" s="482" customFormat="1" ht="12.75" customHeight="1">
      <c r="A40" s="482" t="s">
        <v>20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 s="482" customFormat="1" ht="12.75" customHeight="1">
      <c r="A41" s="482" t="s">
        <v>21</v>
      </c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482" t="s">
        <v>651</v>
      </c>
      <c r="K42" s="482"/>
      <c r="L42" s="482"/>
      <c r="M42" s="482"/>
      <c r="N42" s="482"/>
      <c r="O42" s="482"/>
      <c r="P42" s="482"/>
      <c r="Q42" s="482"/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>
      <c r="A43" s="482" t="s">
        <v>23</v>
      </c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  <row r="44" spans="1:33">
      <c r="R44" s="965"/>
      <c r="S44" s="965"/>
      <c r="T44" s="965"/>
      <c r="U44" s="965"/>
      <c r="V44" s="965"/>
      <c r="W44" s="965"/>
      <c r="X44" s="965"/>
      <c r="Y44" s="965"/>
      <c r="Z44" s="965"/>
      <c r="AA44" s="965"/>
      <c r="AB44" s="965"/>
      <c r="AC44" s="965"/>
      <c r="AD44" s="965"/>
      <c r="AE44" s="965"/>
      <c r="AF44" s="965"/>
      <c r="AG44" s="965"/>
    </row>
  </sheetData>
  <mergeCells count="20"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  <mergeCell ref="A9:A12"/>
    <mergeCell ref="B3:C3"/>
    <mergeCell ref="B5:C5"/>
    <mergeCell ref="B4:C4"/>
    <mergeCell ref="B9:I9"/>
    <mergeCell ref="A6:Q6"/>
    <mergeCell ref="A7:Q7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>
      <c r="B1" s="2870" t="s">
        <v>484</v>
      </c>
      <c r="C1" s="2142"/>
      <c r="D1" s="2142"/>
      <c r="E1" s="2142"/>
      <c r="F1" s="2142"/>
      <c r="J1" s="801" t="s">
        <v>176</v>
      </c>
      <c r="N1" s="2872" t="s">
        <v>118</v>
      </c>
      <c r="O1" s="2872"/>
      <c r="P1" s="2872"/>
      <c r="Q1" s="2872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494" customFormat="1" ht="10.5" customHeight="1">
      <c r="B2" s="2871" t="s">
        <v>1</v>
      </c>
      <c r="C2" s="2128"/>
      <c r="D2" s="2128"/>
      <c r="E2" s="2128"/>
      <c r="F2" s="2128"/>
      <c r="N2" s="2871" t="s">
        <v>2</v>
      </c>
      <c r="O2" s="2874"/>
      <c r="P2" s="2874"/>
      <c r="Q2" s="2874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494" customFormat="1" ht="13.5" customHeight="1">
      <c r="B3" s="2873" t="s">
        <v>119</v>
      </c>
      <c r="C3" s="2873"/>
      <c r="N3" s="494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494" customFormat="1" ht="15" customHeight="1">
      <c r="B4" s="2878" t="s">
        <v>4</v>
      </c>
      <c r="C4" s="2142"/>
      <c r="D4" s="496"/>
      <c r="E4" s="962"/>
      <c r="F4" s="962"/>
      <c r="G4" s="962"/>
      <c r="H4" s="962"/>
      <c r="I4" s="915" t="s">
        <v>5</v>
      </c>
      <c r="J4" s="495"/>
      <c r="K4" s="495"/>
      <c r="L4" s="495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494" customFormat="1" ht="9.75" customHeight="1">
      <c r="B5" s="2881" t="s">
        <v>7</v>
      </c>
      <c r="C5" s="2140"/>
      <c r="D5" s="495"/>
      <c r="E5" s="495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494" customFormat="1" ht="12" customHeight="1">
      <c r="A6" s="2879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494" customFormat="1" ht="15.75">
      <c r="A7" s="2880" t="s">
        <v>621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494" customFormat="1" ht="9" customHeight="1">
      <c r="A8" s="1311">
        <v>1450</v>
      </c>
      <c r="B8" s="1297">
        <v>1449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494" customFormat="1">
      <c r="A9" s="2882" t="s">
        <v>9</v>
      </c>
      <c r="B9" s="2885" t="s">
        <v>10</v>
      </c>
      <c r="C9" s="2886"/>
      <c r="D9" s="2886"/>
      <c r="E9" s="2886"/>
      <c r="F9" s="2886"/>
      <c r="G9" s="2886"/>
      <c r="H9" s="2886"/>
      <c r="I9" s="2887"/>
      <c r="J9" s="2885" t="s">
        <v>11</v>
      </c>
      <c r="K9" s="2886"/>
      <c r="L9" s="2886"/>
      <c r="M9" s="2886"/>
      <c r="N9" s="2886"/>
      <c r="O9" s="2886"/>
      <c r="P9" s="2886"/>
      <c r="Q9" s="2887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494" customFormat="1">
      <c r="A10" s="2883"/>
      <c r="B10" s="2875" t="s">
        <v>482</v>
      </c>
      <c r="C10" s="2876"/>
      <c r="D10" s="2876"/>
      <c r="E10" s="2877"/>
      <c r="F10" s="2875" t="s">
        <v>483</v>
      </c>
      <c r="G10" s="2135"/>
      <c r="H10" s="2135"/>
      <c r="I10" s="2136"/>
      <c r="J10" s="2875" t="s">
        <v>482</v>
      </c>
      <c r="K10" s="2876"/>
      <c r="L10" s="2876"/>
      <c r="M10" s="2877"/>
      <c r="N10" s="2875" t="s">
        <v>483</v>
      </c>
      <c r="O10" s="2876"/>
      <c r="P10" s="2876"/>
      <c r="Q10" s="2877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494" customFormat="1">
      <c r="A11" s="2883"/>
      <c r="B11" s="2875" t="s">
        <v>14</v>
      </c>
      <c r="C11" s="2876"/>
      <c r="E11" s="498">
        <v>3000</v>
      </c>
      <c r="F11" s="2875" t="s">
        <v>14</v>
      </c>
      <c r="G11" s="2876"/>
      <c r="H11" s="497"/>
      <c r="I11" s="498">
        <v>3000</v>
      </c>
      <c r="J11" s="2875" t="s">
        <v>14</v>
      </c>
      <c r="K11" s="2876"/>
      <c r="L11" s="497"/>
      <c r="M11" s="498">
        <v>3000</v>
      </c>
      <c r="N11" s="2875" t="s">
        <v>14</v>
      </c>
      <c r="O11" s="2876"/>
      <c r="P11" s="497"/>
      <c r="Q11" s="498">
        <v>3000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00" customFormat="1" ht="35.25" customHeight="1">
      <c r="A12" s="2884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>
      <c r="A14" s="503">
        <v>0</v>
      </c>
      <c r="B14" s="802"/>
      <c r="C14" s="1735"/>
      <c r="D14" s="1735"/>
      <c r="E14" s="1736"/>
      <c r="F14" s="1737"/>
      <c r="G14" s="1735"/>
      <c r="H14" s="1735"/>
      <c r="I14" s="1736"/>
      <c r="J14" s="1738"/>
      <c r="K14" s="1735"/>
      <c r="L14" s="1735"/>
      <c r="M14" s="1736"/>
      <c r="N14" s="1738"/>
      <c r="O14" s="1735"/>
      <c r="P14" s="1735"/>
      <c r="Q14" s="1736"/>
    </row>
    <row r="15" spans="1:33" s="1412" customFormat="1" ht="15">
      <c r="A15" s="1411">
        <v>1</v>
      </c>
      <c r="B15" s="802"/>
      <c r="C15" s="1735"/>
      <c r="D15" s="1735"/>
      <c r="E15" s="1947">
        <v>270</v>
      </c>
      <c r="F15" s="1737"/>
      <c r="G15" s="1735"/>
      <c r="H15" s="1735"/>
      <c r="I15" s="1603">
        <v>99</v>
      </c>
      <c r="J15" s="1738"/>
      <c r="K15" s="1735"/>
      <c r="L15" s="1735"/>
      <c r="M15" s="1603">
        <v>108</v>
      </c>
      <c r="N15" s="1738"/>
      <c r="O15" s="1735"/>
      <c r="P15" s="1735"/>
      <c r="Q15" s="1603">
        <v>53</v>
      </c>
    </row>
    <row r="16" spans="1:33" s="500" customFormat="1" ht="15">
      <c r="A16" s="503">
        <v>2</v>
      </c>
      <c r="B16" s="802"/>
      <c r="C16" s="1735"/>
      <c r="D16" s="1735"/>
      <c r="E16" s="1947">
        <v>250</v>
      </c>
      <c r="F16" s="1737"/>
      <c r="G16" s="1735"/>
      <c r="H16" s="1735"/>
      <c r="I16" s="1603">
        <v>72</v>
      </c>
      <c r="J16" s="1738"/>
      <c r="K16" s="1735"/>
      <c r="L16" s="1735"/>
      <c r="M16" s="1603">
        <v>108</v>
      </c>
      <c r="N16" s="1738"/>
      <c r="O16" s="1735"/>
      <c r="P16" s="1735"/>
      <c r="Q16" s="1603">
        <v>54</v>
      </c>
    </row>
    <row r="17" spans="1:17" s="500" customFormat="1" ht="15">
      <c r="A17" s="503">
        <v>3</v>
      </c>
      <c r="B17" s="802"/>
      <c r="C17" s="1735"/>
      <c r="D17" s="1735"/>
      <c r="E17" s="1947">
        <v>243</v>
      </c>
      <c r="F17" s="1737"/>
      <c r="G17" s="1735"/>
      <c r="H17" s="1735"/>
      <c r="I17" s="1603">
        <v>68</v>
      </c>
      <c r="J17" s="1738"/>
      <c r="K17" s="1735"/>
      <c r="L17" s="1735"/>
      <c r="M17" s="1603">
        <v>114</v>
      </c>
      <c r="N17" s="1738"/>
      <c r="O17" s="1735"/>
      <c r="P17" s="1735"/>
      <c r="Q17" s="1603">
        <v>50</v>
      </c>
    </row>
    <row r="18" spans="1:17" s="500" customFormat="1" ht="15">
      <c r="A18" s="503">
        <v>4</v>
      </c>
      <c r="B18" s="802"/>
      <c r="C18" s="1735"/>
      <c r="D18" s="1735"/>
      <c r="E18" s="1947">
        <v>238</v>
      </c>
      <c r="F18" s="1737"/>
      <c r="G18" s="1735"/>
      <c r="H18" s="1735"/>
      <c r="I18" s="1603">
        <v>79</v>
      </c>
      <c r="J18" s="1738"/>
      <c r="K18" s="1735"/>
      <c r="L18" s="1735"/>
      <c r="M18" s="1603">
        <v>112</v>
      </c>
      <c r="N18" s="1738"/>
      <c r="O18" s="1735"/>
      <c r="P18" s="1735"/>
      <c r="Q18" s="1603">
        <v>26</v>
      </c>
    </row>
    <row r="19" spans="1:17" s="500" customFormat="1" ht="15">
      <c r="A19" s="503">
        <v>5</v>
      </c>
      <c r="B19" s="802"/>
      <c r="C19" s="1735"/>
      <c r="D19" s="1735"/>
      <c r="E19" s="1947">
        <v>237</v>
      </c>
      <c r="F19" s="1737"/>
      <c r="G19" s="1735"/>
      <c r="H19" s="1735"/>
      <c r="I19" s="1603">
        <v>95</v>
      </c>
      <c r="J19" s="1738"/>
      <c r="K19" s="1735"/>
      <c r="L19" s="1735"/>
      <c r="M19" s="1603">
        <v>110</v>
      </c>
      <c r="N19" s="1738"/>
      <c r="O19" s="1735"/>
      <c r="P19" s="1735"/>
      <c r="Q19" s="1603">
        <v>54</v>
      </c>
    </row>
    <row r="20" spans="1:17" s="500" customFormat="1" ht="15">
      <c r="A20" s="503">
        <v>6</v>
      </c>
      <c r="B20" s="802"/>
      <c r="C20" s="1735"/>
      <c r="D20" s="1735"/>
      <c r="E20" s="1947">
        <v>313</v>
      </c>
      <c r="F20" s="1737"/>
      <c r="G20" s="1735"/>
      <c r="H20" s="1735"/>
      <c r="I20" s="1603">
        <v>69</v>
      </c>
      <c r="J20" s="1738"/>
      <c r="K20" s="1735"/>
      <c r="L20" s="1735"/>
      <c r="M20" s="1603">
        <v>120</v>
      </c>
      <c r="N20" s="1738"/>
      <c r="O20" s="1735"/>
      <c r="P20" s="1735"/>
      <c r="Q20" s="1603">
        <v>54</v>
      </c>
    </row>
    <row r="21" spans="1:17" s="500" customFormat="1" ht="15">
      <c r="A21" s="503">
        <v>7</v>
      </c>
      <c r="B21" s="802"/>
      <c r="C21" s="1735"/>
      <c r="D21" s="1735"/>
      <c r="E21" s="1947">
        <v>377</v>
      </c>
      <c r="F21" s="1737"/>
      <c r="G21" s="1735"/>
      <c r="H21" s="1735"/>
      <c r="I21" s="1603">
        <v>70</v>
      </c>
      <c r="J21" s="1738"/>
      <c r="K21" s="1735"/>
      <c r="L21" s="1735"/>
      <c r="M21" s="1603">
        <v>122</v>
      </c>
      <c r="N21" s="1738"/>
      <c r="O21" s="1735"/>
      <c r="P21" s="1735"/>
      <c r="Q21" s="1603">
        <v>49</v>
      </c>
    </row>
    <row r="22" spans="1:17" s="500" customFormat="1" ht="15">
      <c r="A22" s="503">
        <v>8</v>
      </c>
      <c r="B22" s="802"/>
      <c r="C22" s="1735"/>
      <c r="D22" s="1735"/>
      <c r="E22" s="1947">
        <v>479</v>
      </c>
      <c r="F22" s="1737"/>
      <c r="G22" s="1735"/>
      <c r="H22" s="1735"/>
      <c r="I22" s="1603">
        <v>86</v>
      </c>
      <c r="J22" s="1738"/>
      <c r="K22" s="1735"/>
      <c r="L22" s="1735"/>
      <c r="M22" s="1603">
        <v>123</v>
      </c>
      <c r="N22" s="1738"/>
      <c r="O22" s="1735"/>
      <c r="P22" s="1735"/>
      <c r="Q22" s="1603">
        <v>25</v>
      </c>
    </row>
    <row r="23" spans="1:17" s="500" customFormat="1" ht="15">
      <c r="A23" s="503">
        <v>9</v>
      </c>
      <c r="B23" s="802"/>
      <c r="C23" s="1735"/>
      <c r="D23" s="1735"/>
      <c r="E23" s="1947">
        <v>511</v>
      </c>
      <c r="F23" s="1737"/>
      <c r="G23" s="1735"/>
      <c r="H23" s="1735"/>
      <c r="I23" s="1603">
        <v>102</v>
      </c>
      <c r="J23" s="1738"/>
      <c r="K23" s="1735"/>
      <c r="L23" s="1735"/>
      <c r="M23" s="1603">
        <v>139</v>
      </c>
      <c r="N23" s="1738"/>
      <c r="O23" s="1735"/>
      <c r="P23" s="1735"/>
      <c r="Q23" s="1603">
        <v>57</v>
      </c>
    </row>
    <row r="24" spans="1:17" s="500" customFormat="1" ht="15">
      <c r="A24" s="503">
        <v>10</v>
      </c>
      <c r="B24" s="802"/>
      <c r="C24" s="1735"/>
      <c r="D24" s="1735"/>
      <c r="E24" s="1947">
        <v>576</v>
      </c>
      <c r="F24" s="1737"/>
      <c r="G24" s="1735"/>
      <c r="H24" s="1735"/>
      <c r="I24" s="1603">
        <v>84</v>
      </c>
      <c r="J24" s="1738"/>
      <c r="K24" s="1735"/>
      <c r="L24" s="1735"/>
      <c r="M24" s="1603">
        <v>155</v>
      </c>
      <c r="N24" s="1738"/>
      <c r="O24" s="1735"/>
      <c r="P24" s="1735"/>
      <c r="Q24" s="1603">
        <v>60</v>
      </c>
    </row>
    <row r="25" spans="1:17" s="500" customFormat="1" ht="15">
      <c r="A25" s="503">
        <v>11</v>
      </c>
      <c r="B25" s="802"/>
      <c r="C25" s="1735"/>
      <c r="D25" s="1735"/>
      <c r="E25" s="1947">
        <v>547</v>
      </c>
      <c r="F25" s="1737"/>
      <c r="G25" s="1735"/>
      <c r="H25" s="1735"/>
      <c r="I25" s="1603">
        <v>84</v>
      </c>
      <c r="J25" s="1738"/>
      <c r="K25" s="1735"/>
      <c r="L25" s="1735"/>
      <c r="M25" s="1603">
        <v>161</v>
      </c>
      <c r="N25" s="1738"/>
      <c r="O25" s="1735"/>
      <c r="P25" s="1735"/>
      <c r="Q25" s="1603">
        <v>59</v>
      </c>
    </row>
    <row r="26" spans="1:17" s="500" customFormat="1" ht="15">
      <c r="A26" s="503">
        <v>12</v>
      </c>
      <c r="B26" s="802"/>
      <c r="C26" s="1735"/>
      <c r="D26" s="1735"/>
      <c r="E26" s="1947">
        <v>850</v>
      </c>
      <c r="F26" s="1737"/>
      <c r="G26" s="1735"/>
      <c r="H26" s="1735"/>
      <c r="I26" s="1603">
        <v>93</v>
      </c>
      <c r="J26" s="1738"/>
      <c r="K26" s="1735"/>
      <c r="L26" s="1735"/>
      <c r="M26" s="1603">
        <v>195</v>
      </c>
      <c r="N26" s="1738"/>
      <c r="O26" s="1735"/>
      <c r="P26" s="1735"/>
      <c r="Q26" s="1603">
        <v>24</v>
      </c>
    </row>
    <row r="27" spans="1:17" s="500" customFormat="1" ht="15">
      <c r="A27" s="503">
        <v>13</v>
      </c>
      <c r="B27" s="802"/>
      <c r="C27" s="1735"/>
      <c r="D27" s="1735"/>
      <c r="E27" s="1947">
        <v>829</v>
      </c>
      <c r="F27" s="1737"/>
      <c r="G27" s="1735"/>
      <c r="H27" s="1735"/>
      <c r="I27" s="1603">
        <v>118</v>
      </c>
      <c r="J27" s="1738"/>
      <c r="K27" s="1735"/>
      <c r="L27" s="1735"/>
      <c r="M27" s="1603">
        <v>237</v>
      </c>
      <c r="N27" s="1738"/>
      <c r="O27" s="1735"/>
      <c r="P27" s="1735"/>
      <c r="Q27" s="1603">
        <v>60</v>
      </c>
    </row>
    <row r="28" spans="1:17" s="500" customFormat="1" ht="15">
      <c r="A28" s="503">
        <v>14</v>
      </c>
      <c r="B28" s="802"/>
      <c r="C28" s="1735"/>
      <c r="D28" s="1735"/>
      <c r="E28" s="1947">
        <v>798</v>
      </c>
      <c r="F28" s="1737"/>
      <c r="G28" s="1735"/>
      <c r="H28" s="1735"/>
      <c r="I28" s="1603">
        <v>103</v>
      </c>
      <c r="J28" s="1738"/>
      <c r="K28" s="1735"/>
      <c r="L28" s="1735"/>
      <c r="M28" s="1603">
        <v>233</v>
      </c>
      <c r="N28" s="1738"/>
      <c r="O28" s="1735"/>
      <c r="P28" s="1735"/>
      <c r="Q28" s="1603">
        <v>67</v>
      </c>
    </row>
    <row r="29" spans="1:17" s="500" customFormat="1" ht="15">
      <c r="A29" s="503">
        <v>15</v>
      </c>
      <c r="B29" s="802"/>
      <c r="C29" s="1735"/>
      <c r="D29" s="1735"/>
      <c r="E29" s="1947">
        <v>500</v>
      </c>
      <c r="F29" s="1737"/>
      <c r="G29" s="1735"/>
      <c r="H29" s="1735"/>
      <c r="I29" s="1603">
        <v>94</v>
      </c>
      <c r="J29" s="1738"/>
      <c r="K29" s="1735"/>
      <c r="L29" s="1735"/>
      <c r="M29" s="1603">
        <v>141</v>
      </c>
      <c r="N29" s="1738"/>
      <c r="O29" s="1735"/>
      <c r="P29" s="1735"/>
      <c r="Q29" s="1603">
        <v>66</v>
      </c>
    </row>
    <row r="30" spans="1:17" s="500" customFormat="1" ht="15">
      <c r="A30" s="503">
        <v>16</v>
      </c>
      <c r="B30" s="802"/>
      <c r="C30" s="1735"/>
      <c r="D30" s="1735"/>
      <c r="E30" s="1947">
        <v>0</v>
      </c>
      <c r="F30" s="1737"/>
      <c r="G30" s="1735"/>
      <c r="H30" s="1735"/>
      <c r="I30" s="1603">
        <v>99</v>
      </c>
      <c r="J30" s="1738"/>
      <c r="K30" s="1735"/>
      <c r="L30" s="1735"/>
      <c r="M30" s="1603">
        <v>0</v>
      </c>
      <c r="N30" s="1738"/>
      <c r="O30" s="1735"/>
      <c r="P30" s="1735"/>
      <c r="Q30" s="1603">
        <v>30</v>
      </c>
    </row>
    <row r="31" spans="1:17" s="504" customFormat="1" ht="15">
      <c r="A31" s="503">
        <v>17</v>
      </c>
      <c r="B31" s="802"/>
      <c r="C31" s="1735"/>
      <c r="D31" s="1735"/>
      <c r="E31" s="1947">
        <v>621</v>
      </c>
      <c r="F31" s="1737"/>
      <c r="G31" s="1735"/>
      <c r="H31" s="1735"/>
      <c r="I31" s="1603">
        <v>103</v>
      </c>
      <c r="J31" s="1738"/>
      <c r="K31" s="1735"/>
      <c r="L31" s="1735"/>
      <c r="M31" s="1603">
        <v>237</v>
      </c>
      <c r="N31" s="1738"/>
      <c r="O31" s="1735"/>
      <c r="P31" s="1735"/>
      <c r="Q31" s="1603">
        <v>57</v>
      </c>
    </row>
    <row r="32" spans="1:17" s="504" customFormat="1" ht="15">
      <c r="A32" s="503">
        <v>18</v>
      </c>
      <c r="B32" s="802"/>
      <c r="C32" s="1735"/>
      <c r="D32" s="1735"/>
      <c r="E32" s="1947">
        <v>806</v>
      </c>
      <c r="F32" s="1737"/>
      <c r="G32" s="1735"/>
      <c r="H32" s="1735"/>
      <c r="I32" s="1603">
        <v>89</v>
      </c>
      <c r="J32" s="1738"/>
      <c r="K32" s="1735"/>
      <c r="L32" s="1735"/>
      <c r="M32" s="1603">
        <v>264</v>
      </c>
      <c r="N32" s="1738"/>
      <c r="O32" s="1735"/>
      <c r="P32" s="1735"/>
      <c r="Q32" s="1603">
        <v>61</v>
      </c>
    </row>
    <row r="33" spans="1:33" s="504" customFormat="1" ht="15">
      <c r="A33" s="503">
        <v>19</v>
      </c>
      <c r="B33" s="802"/>
      <c r="C33" s="1735"/>
      <c r="D33" s="1735"/>
      <c r="E33" s="1947">
        <v>784</v>
      </c>
      <c r="F33" s="1737"/>
      <c r="G33" s="1735"/>
      <c r="H33" s="1735"/>
      <c r="I33" s="1603">
        <v>77</v>
      </c>
      <c r="J33" s="1738"/>
      <c r="K33" s="1735"/>
      <c r="L33" s="1735"/>
      <c r="M33" s="1603">
        <v>246</v>
      </c>
      <c r="N33" s="1738"/>
      <c r="O33" s="1735"/>
      <c r="P33" s="1735"/>
      <c r="Q33" s="1603">
        <v>51</v>
      </c>
    </row>
    <row r="34" spans="1:33" s="504" customFormat="1" ht="15">
      <c r="A34" s="503">
        <v>20</v>
      </c>
      <c r="B34" s="802"/>
      <c r="C34" s="1735"/>
      <c r="D34" s="1735"/>
      <c r="E34" s="1947">
        <v>763</v>
      </c>
      <c r="F34" s="1737"/>
      <c r="G34" s="1735"/>
      <c r="H34" s="1735"/>
      <c r="I34" s="1603">
        <v>92</v>
      </c>
      <c r="J34" s="1738"/>
      <c r="K34" s="1735"/>
      <c r="L34" s="1735"/>
      <c r="M34" s="1603">
        <v>237</v>
      </c>
      <c r="N34" s="1738"/>
      <c r="O34" s="1735"/>
      <c r="P34" s="1735"/>
      <c r="Q34" s="1603">
        <v>23</v>
      </c>
    </row>
    <row r="35" spans="1:33" s="504" customFormat="1" ht="15">
      <c r="A35" s="503">
        <v>21</v>
      </c>
      <c r="B35" s="802"/>
      <c r="C35" s="1735"/>
      <c r="D35" s="1735"/>
      <c r="E35" s="1947">
        <v>756</v>
      </c>
      <c r="F35" s="1737"/>
      <c r="G35" s="1735"/>
      <c r="H35" s="1735"/>
      <c r="I35" s="1603">
        <v>110</v>
      </c>
      <c r="J35" s="1738"/>
      <c r="K35" s="1735"/>
      <c r="L35" s="1735"/>
      <c r="M35" s="1603">
        <v>227</v>
      </c>
      <c r="N35" s="1738"/>
      <c r="O35" s="1735"/>
      <c r="P35" s="1735"/>
      <c r="Q35" s="1603">
        <v>59</v>
      </c>
    </row>
    <row r="36" spans="1:33" s="504" customFormat="1" ht="15">
      <c r="A36" s="503">
        <v>22</v>
      </c>
      <c r="B36" s="802"/>
      <c r="C36" s="1735"/>
      <c r="D36" s="1735"/>
      <c r="E36" s="1947">
        <v>747</v>
      </c>
      <c r="F36" s="1737"/>
      <c r="G36" s="1735"/>
      <c r="H36" s="1735"/>
      <c r="I36" s="1603">
        <v>74</v>
      </c>
      <c r="J36" s="1738"/>
      <c r="K36" s="1735"/>
      <c r="L36" s="1735"/>
      <c r="M36" s="1603">
        <v>229</v>
      </c>
      <c r="N36" s="1738"/>
      <c r="O36" s="1735"/>
      <c r="P36" s="1735"/>
      <c r="Q36" s="1603">
        <v>45</v>
      </c>
    </row>
    <row r="37" spans="1:33" s="504" customFormat="1" ht="15">
      <c r="A37" s="503">
        <v>23</v>
      </c>
      <c r="B37" s="804"/>
      <c r="C37" s="1735"/>
      <c r="D37" s="1735"/>
      <c r="E37" s="1946">
        <v>675</v>
      </c>
      <c r="F37" s="1737"/>
      <c r="G37" s="1735"/>
      <c r="H37" s="1735"/>
      <c r="I37" s="1603">
        <v>70</v>
      </c>
      <c r="J37" s="1738"/>
      <c r="K37" s="1735"/>
      <c r="L37" s="1735"/>
      <c r="M37" s="1603">
        <v>228</v>
      </c>
      <c r="N37" s="1738"/>
      <c r="O37" s="1735"/>
      <c r="P37" s="1735"/>
      <c r="Q37" s="1603">
        <v>44</v>
      </c>
    </row>
    <row r="38" spans="1:33" s="504" customFormat="1" ht="15">
      <c r="A38" s="503">
        <v>24</v>
      </c>
      <c r="B38" s="804"/>
      <c r="C38" s="1735"/>
      <c r="D38" s="1735"/>
      <c r="E38" s="1946">
        <v>591</v>
      </c>
      <c r="F38" s="1737"/>
      <c r="G38" s="1735"/>
      <c r="H38" s="1735"/>
      <c r="I38" s="1603">
        <v>86</v>
      </c>
      <c r="J38" s="1738"/>
      <c r="K38" s="1735"/>
      <c r="L38" s="1735"/>
      <c r="M38" s="1603">
        <v>229</v>
      </c>
      <c r="N38" s="1738"/>
      <c r="O38" s="1735"/>
      <c r="P38" s="1735"/>
      <c r="Q38" s="1603">
        <v>23</v>
      </c>
    </row>
    <row r="39" spans="1:33" s="504" customFormat="1" ht="15">
      <c r="A39" s="503" t="s">
        <v>19</v>
      </c>
      <c r="B39" s="798"/>
      <c r="C39" s="1735"/>
      <c r="D39" s="1735"/>
      <c r="E39" s="1739">
        <f>SUM(E15:E38)</f>
        <v>12761</v>
      </c>
      <c r="F39" s="1735"/>
      <c r="G39" s="1735"/>
      <c r="H39" s="1735"/>
      <c r="I39" s="1739">
        <f>SUM(I15:I38)</f>
        <v>2116</v>
      </c>
      <c r="J39" s="1735"/>
      <c r="K39" s="1735"/>
      <c r="L39" s="1735"/>
      <c r="M39" s="1739">
        <f>SUM(M15:M38)</f>
        <v>4075</v>
      </c>
      <c r="N39" s="1735"/>
      <c r="O39" s="1735"/>
      <c r="P39" s="1735"/>
      <c r="Q39" s="1739">
        <f>SUM(Q15:Q38)</f>
        <v>1151</v>
      </c>
    </row>
    <row r="40" spans="1:33" s="494" customFormat="1" ht="12.75" customHeight="1">
      <c r="A40" s="494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494" customFormat="1" ht="12.75" customHeight="1">
      <c r="A41" s="494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>
      <c r="A42" s="494" t="s">
        <v>651</v>
      </c>
      <c r="K42" s="494"/>
      <c r="L42" s="494"/>
      <c r="M42" s="494"/>
      <c r="N42" s="494"/>
      <c r="O42" s="494"/>
      <c r="P42" s="494"/>
      <c r="Q42" s="494"/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>
      <c r="A43" s="494" t="s">
        <v>23</v>
      </c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88" t="s">
        <v>484</v>
      </c>
      <c r="C1" s="2142"/>
      <c r="D1" s="2142"/>
      <c r="E1" s="2142"/>
      <c r="F1" s="2142"/>
      <c r="J1" s="801" t="s">
        <v>176</v>
      </c>
      <c r="N1" s="2890" t="s">
        <v>118</v>
      </c>
      <c r="O1" s="2890"/>
      <c r="P1" s="2890"/>
      <c r="Q1" s="2890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89" t="s">
        <v>1</v>
      </c>
      <c r="C2" s="2128"/>
      <c r="D2" s="2128"/>
      <c r="E2" s="2128"/>
      <c r="F2" s="2128"/>
      <c r="N2" s="2889" t="s">
        <v>2</v>
      </c>
      <c r="O2" s="2892"/>
      <c r="P2" s="2892"/>
      <c r="Q2" s="2892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91" t="s">
        <v>119</v>
      </c>
      <c r="C3" s="2891"/>
      <c r="N3" s="506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96" t="s">
        <v>4</v>
      </c>
      <c r="C4" s="2142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99" t="s">
        <v>7</v>
      </c>
      <c r="C5" s="2140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9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9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311">
        <v>1451</v>
      </c>
      <c r="B8" s="1297">
        <v>1448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901"/>
      <c r="B10" s="2893" t="s">
        <v>120</v>
      </c>
      <c r="C10" s="2894"/>
      <c r="D10" s="2894"/>
      <c r="E10" s="2895"/>
      <c r="F10" s="2893" t="s">
        <v>121</v>
      </c>
      <c r="G10" s="2135"/>
      <c r="H10" s="2135"/>
      <c r="I10" s="2136"/>
      <c r="J10" s="2893" t="s">
        <v>122</v>
      </c>
      <c r="K10" s="2894"/>
      <c r="L10" s="2894"/>
      <c r="M10" s="2895"/>
      <c r="N10" s="2893" t="s">
        <v>123</v>
      </c>
      <c r="O10" s="2894"/>
      <c r="P10" s="2894"/>
      <c r="Q10" s="2895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901"/>
      <c r="B11" s="2893" t="s">
        <v>14</v>
      </c>
      <c r="C11" s="2894"/>
      <c r="E11" s="510">
        <v>3000</v>
      </c>
      <c r="F11" s="2893" t="s">
        <v>14</v>
      </c>
      <c r="G11" s="2894"/>
      <c r="H11" s="509"/>
      <c r="I11" s="510">
        <v>2000</v>
      </c>
      <c r="J11" s="2893" t="s">
        <v>14</v>
      </c>
      <c r="K11" s="2894"/>
      <c r="L11" s="509"/>
      <c r="M11" s="510">
        <v>3000</v>
      </c>
      <c r="N11" s="2893" t="s">
        <v>14</v>
      </c>
      <c r="O11" s="2894"/>
      <c r="P11" s="509"/>
      <c r="Q11" s="510">
        <v>2000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902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40"/>
      <c r="D14" s="1740"/>
      <c r="E14" s="1741"/>
      <c r="F14" s="1742"/>
      <c r="G14" s="1740"/>
      <c r="H14" s="1740"/>
      <c r="I14" s="1741"/>
      <c r="J14" s="1738"/>
      <c r="K14" s="1740"/>
      <c r="L14" s="1740"/>
      <c r="M14" s="1741"/>
      <c r="N14" s="1742"/>
      <c r="O14" s="1740"/>
      <c r="P14" s="1740"/>
      <c r="Q14" s="1741"/>
    </row>
    <row r="15" spans="1:33" s="1410" customFormat="1" ht="15">
      <c r="A15" s="1407">
        <v>1</v>
      </c>
      <c r="B15" s="804"/>
      <c r="C15" s="1740"/>
      <c r="D15" s="1740"/>
      <c r="E15" s="1948">
        <v>222</v>
      </c>
      <c r="F15" s="1742"/>
      <c r="G15" s="1740"/>
      <c r="H15" s="1740"/>
      <c r="I15" s="1603">
        <v>352</v>
      </c>
      <c r="J15" s="1738"/>
      <c r="K15" s="1740"/>
      <c r="L15" s="1740"/>
      <c r="M15" s="1603">
        <v>46</v>
      </c>
      <c r="N15" s="1742"/>
      <c r="O15" s="1740"/>
      <c r="P15" s="1740"/>
      <c r="Q15" s="1603">
        <v>188</v>
      </c>
    </row>
    <row r="16" spans="1:33" s="512" customFormat="1" ht="15">
      <c r="A16" s="515">
        <v>2</v>
      </c>
      <c r="B16" s="804"/>
      <c r="C16" s="1740"/>
      <c r="D16" s="1740"/>
      <c r="E16" s="1948">
        <v>208</v>
      </c>
      <c r="F16" s="1742"/>
      <c r="G16" s="1740"/>
      <c r="H16" s="1740"/>
      <c r="I16" s="1603">
        <v>334</v>
      </c>
      <c r="J16" s="1738"/>
      <c r="K16" s="1740"/>
      <c r="L16" s="1740"/>
      <c r="M16" s="1603">
        <v>45</v>
      </c>
      <c r="N16" s="1742"/>
      <c r="O16" s="1740"/>
      <c r="P16" s="1740"/>
      <c r="Q16" s="1603">
        <v>186</v>
      </c>
    </row>
    <row r="17" spans="1:17" s="512" customFormat="1" ht="15">
      <c r="A17" s="515">
        <v>3</v>
      </c>
      <c r="B17" s="804"/>
      <c r="C17" s="1740"/>
      <c r="D17" s="1740"/>
      <c r="E17" s="1948">
        <v>188</v>
      </c>
      <c r="F17" s="1742"/>
      <c r="G17" s="1740"/>
      <c r="H17" s="1740"/>
      <c r="I17" s="1603">
        <v>321</v>
      </c>
      <c r="J17" s="1738"/>
      <c r="K17" s="1740"/>
      <c r="L17" s="1740"/>
      <c r="M17" s="1603">
        <v>43</v>
      </c>
      <c r="N17" s="1742"/>
      <c r="O17" s="1740"/>
      <c r="P17" s="1740"/>
      <c r="Q17" s="1603">
        <v>197</v>
      </c>
    </row>
    <row r="18" spans="1:17" s="512" customFormat="1" ht="15">
      <c r="A18" s="515">
        <v>4</v>
      </c>
      <c r="B18" s="804"/>
      <c r="C18" s="1740"/>
      <c r="D18" s="1740"/>
      <c r="E18" s="1948">
        <v>167</v>
      </c>
      <c r="F18" s="1742"/>
      <c r="G18" s="1740"/>
      <c r="H18" s="1740"/>
      <c r="I18" s="1603">
        <v>294</v>
      </c>
      <c r="J18" s="1738"/>
      <c r="K18" s="1740"/>
      <c r="L18" s="1740"/>
      <c r="M18" s="1603">
        <v>38</v>
      </c>
      <c r="N18" s="1742"/>
      <c r="O18" s="1740"/>
      <c r="P18" s="1740"/>
      <c r="Q18" s="1603">
        <v>178</v>
      </c>
    </row>
    <row r="19" spans="1:17" s="512" customFormat="1" ht="15">
      <c r="A19" s="515">
        <v>5</v>
      </c>
      <c r="B19" s="804"/>
      <c r="C19" s="1740"/>
      <c r="D19" s="1740"/>
      <c r="E19" s="1948">
        <v>159</v>
      </c>
      <c r="F19" s="1742"/>
      <c r="G19" s="1740"/>
      <c r="H19" s="1740"/>
      <c r="I19" s="1603">
        <v>335</v>
      </c>
      <c r="J19" s="1738"/>
      <c r="K19" s="1740"/>
      <c r="L19" s="1740"/>
      <c r="M19" s="1603">
        <v>35</v>
      </c>
      <c r="N19" s="1742"/>
      <c r="O19" s="1740"/>
      <c r="P19" s="1740"/>
      <c r="Q19" s="1603">
        <v>177</v>
      </c>
    </row>
    <row r="20" spans="1:17" s="512" customFormat="1" ht="15">
      <c r="A20" s="515">
        <v>6</v>
      </c>
      <c r="B20" s="804"/>
      <c r="C20" s="1740"/>
      <c r="D20" s="1740"/>
      <c r="E20" s="1948">
        <v>207</v>
      </c>
      <c r="F20" s="1742"/>
      <c r="G20" s="1740"/>
      <c r="H20" s="1740"/>
      <c r="I20" s="1603">
        <v>359</v>
      </c>
      <c r="J20" s="1738"/>
      <c r="K20" s="1740"/>
      <c r="L20" s="1740"/>
      <c r="M20" s="1603">
        <v>47</v>
      </c>
      <c r="N20" s="1742"/>
      <c r="O20" s="1740"/>
      <c r="P20" s="1740"/>
      <c r="Q20" s="1603">
        <v>174</v>
      </c>
    </row>
    <row r="21" spans="1:17" s="512" customFormat="1" ht="15">
      <c r="A21" s="515">
        <v>7</v>
      </c>
      <c r="B21" s="804"/>
      <c r="C21" s="1740"/>
      <c r="D21" s="1740"/>
      <c r="E21" s="1948">
        <v>239</v>
      </c>
      <c r="F21" s="1742"/>
      <c r="G21" s="1740"/>
      <c r="H21" s="1740"/>
      <c r="I21" s="1603">
        <v>386</v>
      </c>
      <c r="J21" s="1738"/>
      <c r="K21" s="1740"/>
      <c r="L21" s="1740"/>
      <c r="M21" s="1603">
        <v>48</v>
      </c>
      <c r="N21" s="1742"/>
      <c r="O21" s="1740"/>
      <c r="P21" s="1740"/>
      <c r="Q21" s="1603">
        <v>160</v>
      </c>
    </row>
    <row r="22" spans="1:17" s="512" customFormat="1" ht="15">
      <c r="A22" s="515">
        <v>8</v>
      </c>
      <c r="B22" s="804"/>
      <c r="C22" s="1740"/>
      <c r="D22" s="1740"/>
      <c r="E22" s="1948">
        <v>276</v>
      </c>
      <c r="F22" s="1742"/>
      <c r="G22" s="1740"/>
      <c r="H22" s="1740"/>
      <c r="I22" s="1603">
        <v>431</v>
      </c>
      <c r="J22" s="1738"/>
      <c r="K22" s="1740"/>
      <c r="L22" s="1740"/>
      <c r="M22" s="1603">
        <v>54</v>
      </c>
      <c r="N22" s="1742"/>
      <c r="O22" s="1740"/>
      <c r="P22" s="1740"/>
      <c r="Q22" s="1603">
        <v>183</v>
      </c>
    </row>
    <row r="23" spans="1:17" s="512" customFormat="1" ht="15">
      <c r="A23" s="515">
        <v>9</v>
      </c>
      <c r="B23" s="804"/>
      <c r="C23" s="1740"/>
      <c r="D23" s="1740"/>
      <c r="E23" s="1948">
        <v>327</v>
      </c>
      <c r="F23" s="1742"/>
      <c r="G23" s="1740"/>
      <c r="H23" s="1740"/>
      <c r="I23" s="1603">
        <v>490</v>
      </c>
      <c r="J23" s="1738"/>
      <c r="K23" s="1740"/>
      <c r="L23" s="1740"/>
      <c r="M23" s="1603">
        <v>70</v>
      </c>
      <c r="N23" s="1742"/>
      <c r="O23" s="1740"/>
      <c r="P23" s="1740"/>
      <c r="Q23" s="1603">
        <v>216</v>
      </c>
    </row>
    <row r="24" spans="1:17" s="512" customFormat="1" ht="15">
      <c r="A24" s="515">
        <v>10</v>
      </c>
      <c r="B24" s="804"/>
      <c r="C24" s="1740"/>
      <c r="D24" s="1740"/>
      <c r="E24" s="1948">
        <v>393</v>
      </c>
      <c r="F24" s="1742"/>
      <c r="G24" s="1740"/>
      <c r="H24" s="1740"/>
      <c r="I24" s="1603">
        <v>518</v>
      </c>
      <c r="J24" s="1738"/>
      <c r="K24" s="1740"/>
      <c r="L24" s="1740"/>
      <c r="M24" s="1603">
        <v>88</v>
      </c>
      <c r="N24" s="1742"/>
      <c r="O24" s="1740"/>
      <c r="P24" s="1740"/>
      <c r="Q24" s="1603">
        <v>233</v>
      </c>
    </row>
    <row r="25" spans="1:17" s="512" customFormat="1" ht="15">
      <c r="A25" s="515">
        <v>11</v>
      </c>
      <c r="B25" s="804"/>
      <c r="C25" s="1740"/>
      <c r="D25" s="1740"/>
      <c r="E25" s="1948">
        <v>398</v>
      </c>
      <c r="F25" s="1742"/>
      <c r="G25" s="1740"/>
      <c r="H25" s="1740"/>
      <c r="I25" s="1603">
        <v>532</v>
      </c>
      <c r="J25" s="1738"/>
      <c r="K25" s="1740"/>
      <c r="L25" s="1740"/>
      <c r="M25" s="1603">
        <v>92</v>
      </c>
      <c r="N25" s="1742"/>
      <c r="O25" s="1740"/>
      <c r="P25" s="1740"/>
      <c r="Q25" s="1603">
        <v>247</v>
      </c>
    </row>
    <row r="26" spans="1:17" s="512" customFormat="1" ht="15">
      <c r="A26" s="515">
        <v>12</v>
      </c>
      <c r="B26" s="804"/>
      <c r="C26" s="1740"/>
      <c r="D26" s="1740"/>
      <c r="E26" s="1948">
        <v>380</v>
      </c>
      <c r="F26" s="1742"/>
      <c r="G26" s="1740"/>
      <c r="H26" s="1740"/>
      <c r="I26" s="1603">
        <v>247</v>
      </c>
      <c r="J26" s="1738"/>
      <c r="K26" s="1740"/>
      <c r="L26" s="1740"/>
      <c r="M26" s="1603">
        <v>94</v>
      </c>
      <c r="N26" s="1742"/>
      <c r="O26" s="1740"/>
      <c r="P26" s="1740"/>
      <c r="Q26" s="1603">
        <v>276</v>
      </c>
    </row>
    <row r="27" spans="1:17" s="512" customFormat="1" ht="15">
      <c r="A27" s="515">
        <v>13</v>
      </c>
      <c r="B27" s="804"/>
      <c r="C27" s="1740"/>
      <c r="D27" s="1740"/>
      <c r="E27" s="1948">
        <v>340</v>
      </c>
      <c r="F27" s="1742"/>
      <c r="G27" s="1740"/>
      <c r="H27" s="1740"/>
      <c r="I27" s="1603">
        <v>241</v>
      </c>
      <c r="J27" s="1738"/>
      <c r="K27" s="1740"/>
      <c r="L27" s="1740"/>
      <c r="M27" s="1603">
        <v>89</v>
      </c>
      <c r="N27" s="1742"/>
      <c r="O27" s="1740"/>
      <c r="P27" s="1740"/>
      <c r="Q27" s="1603">
        <v>165</v>
      </c>
    </row>
    <row r="28" spans="1:17" s="512" customFormat="1" ht="15">
      <c r="A28" s="515">
        <v>14</v>
      </c>
      <c r="B28" s="804"/>
      <c r="C28" s="1740"/>
      <c r="D28" s="1740"/>
      <c r="E28" s="1948">
        <v>350</v>
      </c>
      <c r="F28" s="1742"/>
      <c r="G28" s="1740"/>
      <c r="H28" s="1740"/>
      <c r="I28" s="1603">
        <v>211</v>
      </c>
      <c r="J28" s="1738"/>
      <c r="K28" s="1740"/>
      <c r="L28" s="1740"/>
      <c r="M28" s="1603">
        <v>89</v>
      </c>
      <c r="N28" s="1742"/>
      <c r="O28" s="1740"/>
      <c r="P28" s="1740"/>
      <c r="Q28" s="1603">
        <v>148</v>
      </c>
    </row>
    <row r="29" spans="1:17" s="512" customFormat="1" ht="15">
      <c r="A29" s="515">
        <v>15</v>
      </c>
      <c r="B29" s="804"/>
      <c r="C29" s="1740"/>
      <c r="D29" s="1740"/>
      <c r="E29" s="1948">
        <v>362</v>
      </c>
      <c r="F29" s="1742"/>
      <c r="G29" s="1740"/>
      <c r="H29" s="1740"/>
      <c r="I29" s="1603">
        <v>201</v>
      </c>
      <c r="J29" s="1738"/>
      <c r="K29" s="1740"/>
      <c r="L29" s="1740"/>
      <c r="M29" s="1603">
        <v>93</v>
      </c>
      <c r="N29" s="1742"/>
      <c r="O29" s="1740"/>
      <c r="P29" s="1740"/>
      <c r="Q29" s="1603">
        <v>156</v>
      </c>
    </row>
    <row r="30" spans="1:17" s="512" customFormat="1" ht="15">
      <c r="A30" s="515">
        <v>16</v>
      </c>
      <c r="B30" s="804"/>
      <c r="C30" s="1740"/>
      <c r="D30" s="1740"/>
      <c r="E30" s="1948">
        <v>278</v>
      </c>
      <c r="F30" s="1742"/>
      <c r="G30" s="1740"/>
      <c r="H30" s="1740"/>
      <c r="I30" s="1603">
        <v>216</v>
      </c>
      <c r="J30" s="1738"/>
      <c r="K30" s="1740"/>
      <c r="L30" s="1740"/>
      <c r="M30" s="1603">
        <v>73</v>
      </c>
      <c r="N30" s="1742"/>
      <c r="O30" s="1740"/>
      <c r="P30" s="1740"/>
      <c r="Q30" s="1603">
        <v>155</v>
      </c>
    </row>
    <row r="31" spans="1:17" s="516" customFormat="1" ht="15">
      <c r="A31" s="515">
        <v>17</v>
      </c>
      <c r="B31" s="804"/>
      <c r="C31" s="1740"/>
      <c r="D31" s="1740"/>
      <c r="E31" s="1948">
        <v>259</v>
      </c>
      <c r="F31" s="1742"/>
      <c r="G31" s="1740"/>
      <c r="H31" s="1740"/>
      <c r="I31" s="1603">
        <v>182</v>
      </c>
      <c r="J31" s="1738"/>
      <c r="K31" s="1740"/>
      <c r="L31" s="1740"/>
      <c r="M31" s="1603">
        <v>58</v>
      </c>
      <c r="N31" s="1742"/>
      <c r="O31" s="1740"/>
      <c r="P31" s="1740"/>
      <c r="Q31" s="1603">
        <v>121</v>
      </c>
    </row>
    <row r="32" spans="1:17" s="516" customFormat="1" ht="15">
      <c r="A32" s="515">
        <v>18</v>
      </c>
      <c r="B32" s="804"/>
      <c r="C32" s="1740"/>
      <c r="D32" s="1740"/>
      <c r="E32" s="1948">
        <v>279</v>
      </c>
      <c r="F32" s="1742"/>
      <c r="G32" s="1740"/>
      <c r="H32" s="1740"/>
      <c r="I32" s="1603">
        <v>184</v>
      </c>
      <c r="J32" s="1738"/>
      <c r="K32" s="1740"/>
      <c r="L32" s="1740"/>
      <c r="M32" s="1603">
        <v>57</v>
      </c>
      <c r="N32" s="1742"/>
      <c r="O32" s="1740"/>
      <c r="P32" s="1740"/>
      <c r="Q32" s="1603">
        <v>123</v>
      </c>
    </row>
    <row r="33" spans="1:33" s="516" customFormat="1" ht="15">
      <c r="A33" s="515">
        <v>19</v>
      </c>
      <c r="B33" s="804"/>
      <c r="C33" s="1740"/>
      <c r="D33" s="1740"/>
      <c r="E33" s="1948">
        <v>282</v>
      </c>
      <c r="F33" s="1742"/>
      <c r="G33" s="1740"/>
      <c r="H33" s="1740"/>
      <c r="I33" s="1603">
        <v>178</v>
      </c>
      <c r="J33" s="1738"/>
      <c r="K33" s="1740"/>
      <c r="L33" s="1740"/>
      <c r="M33" s="1603">
        <v>52</v>
      </c>
      <c r="N33" s="1742"/>
      <c r="O33" s="1740"/>
      <c r="P33" s="1740"/>
      <c r="Q33" s="1603">
        <v>92</v>
      </c>
    </row>
    <row r="34" spans="1:33" s="516" customFormat="1" ht="15">
      <c r="A34" s="515">
        <v>20</v>
      </c>
      <c r="B34" s="804"/>
      <c r="C34" s="1740"/>
      <c r="D34" s="1740"/>
      <c r="E34" s="1948">
        <v>286</v>
      </c>
      <c r="F34" s="1742"/>
      <c r="G34" s="1740"/>
      <c r="H34" s="1740"/>
      <c r="I34" s="1603">
        <v>172</v>
      </c>
      <c r="J34" s="1738"/>
      <c r="K34" s="1740"/>
      <c r="L34" s="1740"/>
      <c r="M34" s="1603">
        <v>53</v>
      </c>
      <c r="N34" s="1742"/>
      <c r="O34" s="1740"/>
      <c r="P34" s="1740"/>
      <c r="Q34" s="1603">
        <v>102</v>
      </c>
    </row>
    <row r="35" spans="1:33" s="516" customFormat="1" ht="15">
      <c r="A35" s="515">
        <v>21</v>
      </c>
      <c r="B35" s="804"/>
      <c r="C35" s="1740"/>
      <c r="D35" s="1740"/>
      <c r="E35" s="1948">
        <v>284</v>
      </c>
      <c r="F35" s="1742"/>
      <c r="G35" s="1740"/>
      <c r="H35" s="1740"/>
      <c r="I35" s="1603">
        <v>182</v>
      </c>
      <c r="J35" s="1738"/>
      <c r="K35" s="1740"/>
      <c r="L35" s="1740"/>
      <c r="M35" s="1603">
        <v>49</v>
      </c>
      <c r="N35" s="1742"/>
      <c r="O35" s="1740"/>
      <c r="P35" s="1740"/>
      <c r="Q35" s="1603">
        <v>98</v>
      </c>
    </row>
    <row r="36" spans="1:33" s="516" customFormat="1" ht="15">
      <c r="A36" s="515">
        <v>22</v>
      </c>
      <c r="B36" s="804"/>
      <c r="C36" s="1740"/>
      <c r="D36" s="1740"/>
      <c r="E36" s="1948">
        <v>269</v>
      </c>
      <c r="F36" s="1742"/>
      <c r="G36" s="1740"/>
      <c r="H36" s="1740"/>
      <c r="I36" s="1603">
        <v>192</v>
      </c>
      <c r="J36" s="1738"/>
      <c r="K36" s="1740"/>
      <c r="L36" s="1740"/>
      <c r="M36" s="1603">
        <v>48</v>
      </c>
      <c r="N36" s="1742"/>
      <c r="O36" s="1740"/>
      <c r="P36" s="1740"/>
      <c r="Q36" s="1603">
        <v>118</v>
      </c>
    </row>
    <row r="37" spans="1:33" s="516" customFormat="1" ht="15">
      <c r="A37" s="515">
        <v>23</v>
      </c>
      <c r="B37" s="804"/>
      <c r="C37" s="1740"/>
      <c r="D37" s="1740"/>
      <c r="E37" s="1946">
        <v>263</v>
      </c>
      <c r="F37" s="1742"/>
      <c r="G37" s="1740"/>
      <c r="H37" s="1740"/>
      <c r="I37" s="1603">
        <v>180</v>
      </c>
      <c r="J37" s="1738"/>
      <c r="K37" s="1740"/>
      <c r="L37" s="1740"/>
      <c r="M37" s="1603">
        <v>55</v>
      </c>
      <c r="N37" s="1742"/>
      <c r="O37" s="1740"/>
      <c r="P37" s="1740"/>
      <c r="Q37" s="1603">
        <v>122</v>
      </c>
    </row>
    <row r="38" spans="1:33" s="516" customFormat="1" ht="15">
      <c r="A38" s="515">
        <v>24</v>
      </c>
      <c r="B38" s="804"/>
      <c r="C38" s="1740"/>
      <c r="D38" s="1740"/>
      <c r="E38" s="1946">
        <v>270</v>
      </c>
      <c r="F38" s="1742"/>
      <c r="G38" s="1740"/>
      <c r="H38" s="1740"/>
      <c r="I38" s="1603">
        <v>166</v>
      </c>
      <c r="J38" s="1738"/>
      <c r="K38" s="1740"/>
      <c r="L38" s="1740"/>
      <c r="M38" s="1603">
        <v>62</v>
      </c>
      <c r="N38" s="1742"/>
      <c r="O38" s="1740"/>
      <c r="P38" s="1740"/>
      <c r="Q38" s="1603">
        <v>121</v>
      </c>
    </row>
    <row r="39" spans="1:33" s="516" customFormat="1" ht="15">
      <c r="A39" s="515" t="s">
        <v>19</v>
      </c>
      <c r="B39" s="797"/>
      <c r="C39" s="1740"/>
      <c r="D39" s="1740"/>
      <c r="E39" s="1743">
        <f>SUM(E15:E38)</f>
        <v>6686</v>
      </c>
      <c r="F39" s="1740"/>
      <c r="G39" s="1740"/>
      <c r="H39" s="1740"/>
      <c r="I39" s="1743">
        <f>SUM(I15:I38)</f>
        <v>6904</v>
      </c>
      <c r="J39" s="1740"/>
      <c r="K39" s="1740"/>
      <c r="L39" s="1740"/>
      <c r="M39" s="1743">
        <f>SUM(M15:M38)</f>
        <v>1478</v>
      </c>
      <c r="N39" s="1740"/>
      <c r="O39" s="1740"/>
      <c r="P39" s="1740"/>
      <c r="Q39" s="1743">
        <f>SUM(Q15:Q38)</f>
        <v>3936</v>
      </c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651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88" t="s">
        <v>484</v>
      </c>
      <c r="C1" s="2142"/>
      <c r="D1" s="2142"/>
      <c r="E1" s="2142"/>
      <c r="F1" s="2142"/>
      <c r="J1" s="801" t="s">
        <v>176</v>
      </c>
      <c r="N1" s="2890" t="s">
        <v>118</v>
      </c>
      <c r="O1" s="2890"/>
      <c r="P1" s="2890"/>
      <c r="Q1" s="2890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89" t="s">
        <v>1</v>
      </c>
      <c r="C2" s="2128"/>
      <c r="D2" s="2128"/>
      <c r="E2" s="2128"/>
      <c r="F2" s="2128"/>
      <c r="N2" s="2889" t="s">
        <v>2</v>
      </c>
      <c r="O2" s="2892"/>
      <c r="P2" s="2892"/>
      <c r="Q2" s="2892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91" t="s">
        <v>119</v>
      </c>
      <c r="C3" s="2891"/>
      <c r="N3" s="2892" t="s">
        <v>675</v>
      </c>
      <c r="O3" s="2892"/>
      <c r="P3" s="2892"/>
      <c r="Q3" s="2892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96" t="s">
        <v>4</v>
      </c>
      <c r="C4" s="2142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99" t="s">
        <v>7</v>
      </c>
      <c r="C5" s="2140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9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9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311">
        <v>624</v>
      </c>
      <c r="B8" s="1297">
        <v>633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901"/>
      <c r="B10" s="2893" t="s">
        <v>696</v>
      </c>
      <c r="C10" s="2894"/>
      <c r="D10" s="2894"/>
      <c r="E10" s="2895"/>
      <c r="F10" s="2893" t="s">
        <v>489</v>
      </c>
      <c r="G10" s="2135"/>
      <c r="H10" s="2135"/>
      <c r="I10" s="2136"/>
      <c r="J10" s="2893" t="s">
        <v>696</v>
      </c>
      <c r="K10" s="2894"/>
      <c r="L10" s="2894"/>
      <c r="M10" s="2895"/>
      <c r="N10" s="2893" t="s">
        <v>489</v>
      </c>
      <c r="O10" s="2135"/>
      <c r="P10" s="2135"/>
      <c r="Q10" s="2136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901"/>
      <c r="B11" s="2893" t="s">
        <v>14</v>
      </c>
      <c r="C11" s="2894"/>
      <c r="E11" s="510">
        <v>120</v>
      </c>
      <c r="F11" s="2893" t="s">
        <v>14</v>
      </c>
      <c r="G11" s="2894"/>
      <c r="H11" s="509"/>
      <c r="I11" s="510">
        <v>120</v>
      </c>
      <c r="J11" s="2893" t="s">
        <v>14</v>
      </c>
      <c r="K11" s="2894"/>
      <c r="L11" s="509"/>
      <c r="M11" s="510">
        <v>120</v>
      </c>
      <c r="N11" s="2893" t="s">
        <v>14</v>
      </c>
      <c r="O11" s="2894"/>
      <c r="P11" s="509"/>
      <c r="Q11" s="510">
        <v>120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902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40"/>
      <c r="D14" s="1740"/>
      <c r="E14" s="1741"/>
      <c r="F14" s="1742"/>
      <c r="G14" s="1740"/>
      <c r="H14" s="1740"/>
      <c r="I14" s="1741"/>
      <c r="J14" s="1738"/>
      <c r="K14" s="1740"/>
      <c r="L14" s="1740"/>
      <c r="M14" s="1741"/>
      <c r="N14" s="1742"/>
      <c r="O14" s="1740"/>
      <c r="P14" s="1740"/>
      <c r="Q14" s="1741"/>
    </row>
    <row r="15" spans="1:33" s="1410" customFormat="1" ht="15">
      <c r="A15" s="1407">
        <v>1</v>
      </c>
      <c r="B15" s="804"/>
      <c r="C15" s="1740"/>
      <c r="D15" s="1740"/>
      <c r="E15" s="1948">
        <v>62.22</v>
      </c>
      <c r="F15" s="1742"/>
      <c r="G15" s="1740"/>
      <c r="H15" s="1740"/>
      <c r="I15" s="1893">
        <v>0</v>
      </c>
      <c r="J15" s="1738"/>
      <c r="K15" s="1740"/>
      <c r="L15" s="1740"/>
      <c r="M15" s="1603">
        <v>14.34</v>
      </c>
      <c r="N15" s="1742"/>
      <c r="O15" s="1740"/>
      <c r="P15" s="1740"/>
      <c r="Q15" s="1603">
        <v>0</v>
      </c>
    </row>
    <row r="16" spans="1:33" s="512" customFormat="1" ht="15">
      <c r="A16" s="515">
        <v>2</v>
      </c>
      <c r="B16" s="804"/>
      <c r="C16" s="1740"/>
      <c r="D16" s="1740"/>
      <c r="E16" s="1948">
        <v>56.04</v>
      </c>
      <c r="F16" s="1742"/>
      <c r="G16" s="1740"/>
      <c r="H16" s="1740"/>
      <c r="I16" s="1893">
        <v>0</v>
      </c>
      <c r="J16" s="1738"/>
      <c r="K16" s="1740"/>
      <c r="L16" s="1740"/>
      <c r="M16" s="1603">
        <v>11.34</v>
      </c>
      <c r="N16" s="1742"/>
      <c r="O16" s="1740"/>
      <c r="P16" s="1740"/>
      <c r="Q16" s="1603">
        <v>0</v>
      </c>
    </row>
    <row r="17" spans="1:17" s="512" customFormat="1" ht="15">
      <c r="A17" s="515">
        <v>3</v>
      </c>
      <c r="B17" s="804"/>
      <c r="C17" s="1740"/>
      <c r="D17" s="1740"/>
      <c r="E17" s="1948">
        <v>50.94</v>
      </c>
      <c r="F17" s="1742"/>
      <c r="G17" s="1740"/>
      <c r="H17" s="1740"/>
      <c r="I17" s="1893">
        <v>0</v>
      </c>
      <c r="J17" s="1738"/>
      <c r="K17" s="1740"/>
      <c r="L17" s="1740"/>
      <c r="M17" s="1603">
        <v>13.2</v>
      </c>
      <c r="N17" s="1742"/>
      <c r="O17" s="1740"/>
      <c r="P17" s="1740"/>
      <c r="Q17" s="1603">
        <v>0</v>
      </c>
    </row>
    <row r="18" spans="1:17" s="512" customFormat="1" ht="15">
      <c r="A18" s="515">
        <v>4</v>
      </c>
      <c r="B18" s="804"/>
      <c r="C18" s="1740"/>
      <c r="D18" s="1740"/>
      <c r="E18" s="1948">
        <v>47.160000000000004</v>
      </c>
      <c r="F18" s="1742"/>
      <c r="G18" s="1740"/>
      <c r="H18" s="1740"/>
      <c r="I18" s="1893">
        <v>0</v>
      </c>
      <c r="J18" s="1738"/>
      <c r="K18" s="1740"/>
      <c r="L18" s="1740"/>
      <c r="M18" s="1603">
        <v>11.94</v>
      </c>
      <c r="N18" s="1742"/>
      <c r="O18" s="1740"/>
      <c r="P18" s="1740"/>
      <c r="Q18" s="1603">
        <v>0</v>
      </c>
    </row>
    <row r="19" spans="1:17" s="512" customFormat="1" ht="15">
      <c r="A19" s="515">
        <v>5</v>
      </c>
      <c r="B19" s="804"/>
      <c r="C19" s="1740"/>
      <c r="D19" s="1740"/>
      <c r="E19" s="1948">
        <v>46.8</v>
      </c>
      <c r="F19" s="1742"/>
      <c r="G19" s="1740"/>
      <c r="H19" s="1740"/>
      <c r="I19" s="1893">
        <v>0</v>
      </c>
      <c r="J19" s="1738"/>
      <c r="K19" s="1740"/>
      <c r="L19" s="1740"/>
      <c r="M19" s="1603">
        <v>11.58</v>
      </c>
      <c r="N19" s="1742"/>
      <c r="O19" s="1740"/>
      <c r="P19" s="1740"/>
      <c r="Q19" s="1603">
        <v>0</v>
      </c>
    </row>
    <row r="20" spans="1:17" s="512" customFormat="1" ht="15">
      <c r="A20" s="515">
        <v>6</v>
      </c>
      <c r="B20" s="804"/>
      <c r="C20" s="1740"/>
      <c r="D20" s="1740"/>
      <c r="E20" s="1948">
        <v>51.24</v>
      </c>
      <c r="F20" s="1742"/>
      <c r="G20" s="1740"/>
      <c r="H20" s="1740"/>
      <c r="I20" s="1893">
        <v>0</v>
      </c>
      <c r="J20" s="1738"/>
      <c r="K20" s="1740"/>
      <c r="L20" s="1740"/>
      <c r="M20" s="1603">
        <v>12.239999999999998</v>
      </c>
      <c r="N20" s="1742"/>
      <c r="O20" s="1740"/>
      <c r="P20" s="1740"/>
      <c r="Q20" s="1603">
        <v>0</v>
      </c>
    </row>
    <row r="21" spans="1:17" s="512" customFormat="1" ht="15">
      <c r="A21" s="515">
        <v>7</v>
      </c>
      <c r="B21" s="804"/>
      <c r="C21" s="1740"/>
      <c r="D21" s="1740"/>
      <c r="E21" s="1948">
        <v>58.38</v>
      </c>
      <c r="F21" s="1742"/>
      <c r="G21" s="1740"/>
      <c r="H21" s="1740"/>
      <c r="I21" s="1893">
        <v>0</v>
      </c>
      <c r="J21" s="1738"/>
      <c r="K21" s="1740"/>
      <c r="L21" s="1740"/>
      <c r="M21" s="1603">
        <v>13.5</v>
      </c>
      <c r="N21" s="1742"/>
      <c r="O21" s="1740"/>
      <c r="P21" s="1740"/>
      <c r="Q21" s="1603">
        <v>0</v>
      </c>
    </row>
    <row r="22" spans="1:17" s="512" customFormat="1" ht="15">
      <c r="A22" s="515">
        <v>8</v>
      </c>
      <c r="B22" s="804"/>
      <c r="C22" s="1740"/>
      <c r="D22" s="1740"/>
      <c r="E22" s="1948">
        <v>65.760000000000005</v>
      </c>
      <c r="F22" s="1742"/>
      <c r="G22" s="1740"/>
      <c r="H22" s="1740"/>
      <c r="I22" s="1893">
        <v>0</v>
      </c>
      <c r="J22" s="1738"/>
      <c r="K22" s="1740"/>
      <c r="L22" s="1740"/>
      <c r="M22" s="1603">
        <v>13.92</v>
      </c>
      <c r="N22" s="1742"/>
      <c r="O22" s="1740"/>
      <c r="P22" s="1740"/>
      <c r="Q22" s="1603">
        <v>0</v>
      </c>
    </row>
    <row r="23" spans="1:17" s="512" customFormat="1" ht="15">
      <c r="A23" s="515">
        <v>9</v>
      </c>
      <c r="B23" s="804"/>
      <c r="C23" s="1740"/>
      <c r="D23" s="1740"/>
      <c r="E23" s="1948">
        <v>66.900000000000006</v>
      </c>
      <c r="F23" s="1742"/>
      <c r="G23" s="1740"/>
      <c r="H23" s="1740"/>
      <c r="I23" s="1893">
        <v>0</v>
      </c>
      <c r="J23" s="1738"/>
      <c r="K23" s="1740"/>
      <c r="L23" s="1740"/>
      <c r="M23" s="1603">
        <v>14.7</v>
      </c>
      <c r="N23" s="1742"/>
      <c r="O23" s="1740"/>
      <c r="P23" s="1740"/>
      <c r="Q23" s="1603">
        <v>0</v>
      </c>
    </row>
    <row r="24" spans="1:17" s="512" customFormat="1" ht="15">
      <c r="A24" s="515">
        <v>10</v>
      </c>
      <c r="B24" s="804"/>
      <c r="C24" s="1740"/>
      <c r="D24" s="1740"/>
      <c r="E24" s="1948">
        <v>65.28</v>
      </c>
      <c r="F24" s="1742"/>
      <c r="G24" s="1740"/>
      <c r="H24" s="1740"/>
      <c r="I24" s="1893">
        <v>0</v>
      </c>
      <c r="J24" s="1738"/>
      <c r="K24" s="1740"/>
      <c r="L24" s="1740"/>
      <c r="M24" s="1603">
        <v>15.72</v>
      </c>
      <c r="N24" s="1742"/>
      <c r="O24" s="1740"/>
      <c r="P24" s="1740"/>
      <c r="Q24" s="1603">
        <v>0</v>
      </c>
    </row>
    <row r="25" spans="1:17" s="512" customFormat="1" ht="15">
      <c r="A25" s="515">
        <v>11</v>
      </c>
      <c r="B25" s="804"/>
      <c r="C25" s="1740"/>
      <c r="D25" s="1740"/>
      <c r="E25" s="1948">
        <v>66.42</v>
      </c>
      <c r="F25" s="1742"/>
      <c r="G25" s="1740"/>
      <c r="H25" s="1740"/>
      <c r="I25" s="1893">
        <v>0</v>
      </c>
      <c r="J25" s="1738"/>
      <c r="K25" s="1740"/>
      <c r="L25" s="1740"/>
      <c r="M25" s="1603">
        <v>16.559999999999999</v>
      </c>
      <c r="N25" s="1742"/>
      <c r="O25" s="1740"/>
      <c r="P25" s="1740"/>
      <c r="Q25" s="1603">
        <v>0</v>
      </c>
    </row>
    <row r="26" spans="1:17" s="512" customFormat="1" ht="15">
      <c r="A26" s="515">
        <v>12</v>
      </c>
      <c r="B26" s="804"/>
      <c r="C26" s="1740"/>
      <c r="D26" s="1740"/>
      <c r="E26" s="1948">
        <v>62.46</v>
      </c>
      <c r="F26" s="1742"/>
      <c r="G26" s="1740"/>
      <c r="H26" s="1740"/>
      <c r="I26" s="1893">
        <v>0</v>
      </c>
      <c r="J26" s="1738"/>
      <c r="K26" s="1740"/>
      <c r="L26" s="1740"/>
      <c r="M26" s="1603">
        <v>16.080000000000002</v>
      </c>
      <c r="N26" s="1742"/>
      <c r="O26" s="1740"/>
      <c r="P26" s="1740"/>
      <c r="Q26" s="1603">
        <v>0</v>
      </c>
    </row>
    <row r="27" spans="1:17" s="512" customFormat="1" ht="15">
      <c r="A27" s="515">
        <v>13</v>
      </c>
      <c r="B27" s="804"/>
      <c r="C27" s="1740"/>
      <c r="D27" s="1740"/>
      <c r="E27" s="1948">
        <v>66.420000000000016</v>
      </c>
      <c r="F27" s="1742"/>
      <c r="G27" s="1740"/>
      <c r="H27" s="1740"/>
      <c r="I27" s="1893">
        <v>0</v>
      </c>
      <c r="J27" s="1738"/>
      <c r="K27" s="1740"/>
      <c r="L27" s="1740"/>
      <c r="M27" s="1603">
        <v>16.799999999999997</v>
      </c>
      <c r="N27" s="1742"/>
      <c r="O27" s="1740"/>
      <c r="P27" s="1740"/>
      <c r="Q27" s="1603">
        <v>0</v>
      </c>
    </row>
    <row r="28" spans="1:17" s="512" customFormat="1" ht="15">
      <c r="A28" s="515">
        <v>14</v>
      </c>
      <c r="B28" s="804"/>
      <c r="C28" s="1740"/>
      <c r="D28" s="1740"/>
      <c r="E28" s="1948">
        <v>67.740000000000009</v>
      </c>
      <c r="F28" s="1742"/>
      <c r="G28" s="1740"/>
      <c r="H28" s="1740"/>
      <c r="I28" s="1893">
        <v>0</v>
      </c>
      <c r="J28" s="1738"/>
      <c r="K28" s="1740"/>
      <c r="L28" s="1740"/>
      <c r="M28" s="1603">
        <v>16.380000000000003</v>
      </c>
      <c r="N28" s="1742"/>
      <c r="O28" s="1740"/>
      <c r="P28" s="1740"/>
      <c r="Q28" s="1603">
        <v>0</v>
      </c>
    </row>
    <row r="29" spans="1:17" s="512" customFormat="1" ht="15">
      <c r="A29" s="515">
        <v>15</v>
      </c>
      <c r="B29" s="804"/>
      <c r="C29" s="1740"/>
      <c r="D29" s="1740"/>
      <c r="E29" s="1948">
        <v>69</v>
      </c>
      <c r="F29" s="1742"/>
      <c r="G29" s="1740"/>
      <c r="H29" s="1740"/>
      <c r="I29" s="1893">
        <v>0</v>
      </c>
      <c r="J29" s="1738"/>
      <c r="K29" s="1740"/>
      <c r="L29" s="1740"/>
      <c r="M29" s="1603">
        <v>17.88</v>
      </c>
      <c r="N29" s="1742"/>
      <c r="O29" s="1740"/>
      <c r="P29" s="1740"/>
      <c r="Q29" s="1603">
        <v>0</v>
      </c>
    </row>
    <row r="30" spans="1:17" s="512" customFormat="1" ht="15">
      <c r="A30" s="515">
        <v>16</v>
      </c>
      <c r="B30" s="804"/>
      <c r="C30" s="1740"/>
      <c r="D30" s="1740"/>
      <c r="E30" s="1948">
        <v>66.900000000000006</v>
      </c>
      <c r="F30" s="1742"/>
      <c r="G30" s="1740"/>
      <c r="H30" s="1740"/>
      <c r="I30" s="1893">
        <v>0</v>
      </c>
      <c r="J30" s="1738"/>
      <c r="K30" s="1740"/>
      <c r="L30" s="1740"/>
      <c r="M30" s="1603">
        <v>16.98</v>
      </c>
      <c r="N30" s="1742"/>
      <c r="O30" s="1740"/>
      <c r="P30" s="1740"/>
      <c r="Q30" s="1603">
        <v>0</v>
      </c>
    </row>
    <row r="31" spans="1:17" s="516" customFormat="1" ht="15">
      <c r="A31" s="515">
        <v>17</v>
      </c>
      <c r="B31" s="804"/>
      <c r="C31" s="1740"/>
      <c r="D31" s="1740"/>
      <c r="E31" s="1948">
        <v>69</v>
      </c>
      <c r="F31" s="1742"/>
      <c r="G31" s="1740"/>
      <c r="H31" s="1740"/>
      <c r="I31" s="1893">
        <v>0</v>
      </c>
      <c r="J31" s="1738"/>
      <c r="K31" s="1740"/>
      <c r="L31" s="1740"/>
      <c r="M31" s="1603">
        <v>16.68</v>
      </c>
      <c r="N31" s="1742"/>
      <c r="O31" s="1740"/>
      <c r="P31" s="1740"/>
      <c r="Q31" s="1603">
        <v>0</v>
      </c>
    </row>
    <row r="32" spans="1:17" s="516" customFormat="1" ht="15">
      <c r="A32" s="515">
        <v>18</v>
      </c>
      <c r="B32" s="804"/>
      <c r="C32" s="1740"/>
      <c r="D32" s="1740"/>
      <c r="E32" s="1948">
        <v>72</v>
      </c>
      <c r="F32" s="1742"/>
      <c r="G32" s="1740"/>
      <c r="H32" s="1740"/>
      <c r="I32" s="1893">
        <v>0</v>
      </c>
      <c r="J32" s="1738"/>
      <c r="K32" s="1740"/>
      <c r="L32" s="1740"/>
      <c r="M32" s="1603">
        <v>16.200000000000003</v>
      </c>
      <c r="N32" s="1742"/>
      <c r="O32" s="1740"/>
      <c r="P32" s="1740"/>
      <c r="Q32" s="1603">
        <v>0</v>
      </c>
    </row>
    <row r="33" spans="1:33" s="516" customFormat="1" ht="15">
      <c r="A33" s="515">
        <v>19</v>
      </c>
      <c r="B33" s="804"/>
      <c r="C33" s="1740"/>
      <c r="D33" s="1740"/>
      <c r="E33" s="1948">
        <v>77.760000000000005</v>
      </c>
      <c r="F33" s="1742"/>
      <c r="G33" s="1740"/>
      <c r="H33" s="1740"/>
      <c r="I33" s="1893">
        <v>0</v>
      </c>
      <c r="J33" s="1738"/>
      <c r="K33" s="1740"/>
      <c r="L33" s="1740"/>
      <c r="M33" s="1603">
        <v>17.880000000000003</v>
      </c>
      <c r="N33" s="1742"/>
      <c r="O33" s="1740"/>
      <c r="P33" s="1740"/>
      <c r="Q33" s="1603">
        <v>0</v>
      </c>
    </row>
    <row r="34" spans="1:33" s="516" customFormat="1" ht="15">
      <c r="A34" s="515">
        <v>20</v>
      </c>
      <c r="B34" s="804"/>
      <c r="C34" s="1740"/>
      <c r="D34" s="1740"/>
      <c r="E34" s="1948">
        <v>88.92</v>
      </c>
      <c r="F34" s="1742"/>
      <c r="G34" s="1740"/>
      <c r="H34" s="1740"/>
      <c r="I34" s="1893">
        <v>0</v>
      </c>
      <c r="J34" s="1738"/>
      <c r="K34" s="1740"/>
      <c r="L34" s="1740"/>
      <c r="M34" s="1603">
        <v>20.700000000000003</v>
      </c>
      <c r="N34" s="1742"/>
      <c r="O34" s="1740"/>
      <c r="P34" s="1740"/>
      <c r="Q34" s="1603">
        <v>0</v>
      </c>
    </row>
    <row r="35" spans="1:33" s="516" customFormat="1" ht="15">
      <c r="A35" s="515">
        <v>21</v>
      </c>
      <c r="B35" s="804"/>
      <c r="C35" s="1740"/>
      <c r="D35" s="1740"/>
      <c r="E35" s="1948">
        <v>95.52</v>
      </c>
      <c r="F35" s="1742"/>
      <c r="G35" s="1740"/>
      <c r="H35" s="1740"/>
      <c r="I35" s="1893">
        <v>0</v>
      </c>
      <c r="J35" s="1738"/>
      <c r="K35" s="1740"/>
      <c r="L35" s="1740"/>
      <c r="M35" s="1603">
        <v>20.880000000000003</v>
      </c>
      <c r="N35" s="1742"/>
      <c r="O35" s="1740"/>
      <c r="P35" s="1740"/>
      <c r="Q35" s="1603">
        <v>0</v>
      </c>
    </row>
    <row r="36" spans="1:33" s="516" customFormat="1" ht="15">
      <c r="A36" s="515">
        <v>22</v>
      </c>
      <c r="B36" s="804"/>
      <c r="C36" s="1740"/>
      <c r="D36" s="1740"/>
      <c r="E36" s="1948">
        <v>90.78</v>
      </c>
      <c r="F36" s="1742"/>
      <c r="G36" s="1740"/>
      <c r="H36" s="1740"/>
      <c r="I36" s="1893">
        <v>0</v>
      </c>
      <c r="J36" s="1738"/>
      <c r="K36" s="1740"/>
      <c r="L36" s="1740"/>
      <c r="M36" s="1603">
        <v>19.8</v>
      </c>
      <c r="N36" s="1742"/>
      <c r="O36" s="1740"/>
      <c r="P36" s="1740"/>
      <c r="Q36" s="1603">
        <v>0</v>
      </c>
    </row>
    <row r="37" spans="1:33" s="516" customFormat="1" ht="15">
      <c r="A37" s="515">
        <v>23</v>
      </c>
      <c r="B37" s="804"/>
      <c r="C37" s="1740"/>
      <c r="D37" s="1740"/>
      <c r="E37" s="1946">
        <v>86.28</v>
      </c>
      <c r="F37" s="1742"/>
      <c r="G37" s="1740"/>
      <c r="H37" s="1740"/>
      <c r="I37" s="1893">
        <v>0</v>
      </c>
      <c r="J37" s="1738"/>
      <c r="K37" s="1740"/>
      <c r="L37" s="1740"/>
      <c r="M37" s="1603">
        <v>19.560000000000002</v>
      </c>
      <c r="N37" s="1742"/>
      <c r="O37" s="1740"/>
      <c r="P37" s="1740"/>
      <c r="Q37" s="1603">
        <v>0</v>
      </c>
    </row>
    <row r="38" spans="1:33" s="516" customFormat="1" ht="15">
      <c r="A38" s="515">
        <v>24</v>
      </c>
      <c r="B38" s="804"/>
      <c r="C38" s="1740"/>
      <c r="D38" s="1740"/>
      <c r="E38" s="1946">
        <v>74.28</v>
      </c>
      <c r="F38" s="1742"/>
      <c r="G38" s="1740"/>
      <c r="H38" s="1740"/>
      <c r="I38" s="1893">
        <v>0</v>
      </c>
      <c r="J38" s="1738"/>
      <c r="K38" s="1740"/>
      <c r="L38" s="1740"/>
      <c r="M38" s="1603">
        <v>17.46</v>
      </c>
      <c r="N38" s="1742"/>
      <c r="O38" s="1740"/>
      <c r="P38" s="1740"/>
      <c r="Q38" s="1603">
        <v>0</v>
      </c>
    </row>
    <row r="39" spans="1:33" s="516" customFormat="1" ht="15">
      <c r="A39" s="515" t="s">
        <v>19</v>
      </c>
      <c r="B39" s="797"/>
      <c r="C39" s="1740"/>
      <c r="D39" s="1740"/>
      <c r="E39" s="1743">
        <f>SUM(E15:E38)</f>
        <v>1624.1999999999998</v>
      </c>
      <c r="F39" s="1740"/>
      <c r="G39" s="1740"/>
      <c r="H39" s="1740"/>
      <c r="I39" s="1743">
        <f>SUM(I15:I38)</f>
        <v>0</v>
      </c>
      <c r="J39" s="1740"/>
      <c r="K39" s="1740"/>
      <c r="L39" s="1740"/>
      <c r="M39" s="1743">
        <f>SUM(M15:M38)</f>
        <v>382.32</v>
      </c>
      <c r="N39" s="1740"/>
      <c r="O39" s="1740"/>
      <c r="P39" s="1740"/>
      <c r="Q39" s="1743">
        <f>SUM(Q15:Q38)</f>
        <v>0</v>
      </c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651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rgb="FF92D050"/>
  </sheetPr>
  <dimension ref="A1:AG44"/>
  <sheetViews>
    <sheetView zoomScale="85" zoomScaleNormal="85" workbookViewId="0">
      <selection activeCell="W28" sqref="W28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88" t="s">
        <v>484</v>
      </c>
      <c r="C1" s="2142"/>
      <c r="D1" s="2142"/>
      <c r="E1" s="2142"/>
      <c r="F1" s="2142"/>
      <c r="J1" s="801" t="s">
        <v>176</v>
      </c>
      <c r="N1" s="2890" t="s">
        <v>118</v>
      </c>
      <c r="O1" s="2890"/>
      <c r="P1" s="2890"/>
      <c r="Q1" s="2890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89" t="s">
        <v>1</v>
      </c>
      <c r="C2" s="2128"/>
      <c r="D2" s="2128"/>
      <c r="E2" s="2128"/>
      <c r="F2" s="2128"/>
      <c r="N2" s="2889" t="s">
        <v>2</v>
      </c>
      <c r="O2" s="2892"/>
      <c r="P2" s="2892"/>
      <c r="Q2" s="2892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91" t="s">
        <v>119</v>
      </c>
      <c r="C3" s="2891"/>
      <c r="N3" s="2892" t="s">
        <v>674</v>
      </c>
      <c r="O3" s="2892"/>
      <c r="P3" s="2892"/>
      <c r="Q3" s="2892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96" t="s">
        <v>4</v>
      </c>
      <c r="C4" s="2142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99" t="s">
        <v>7</v>
      </c>
      <c r="C5" s="2140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9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9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311">
        <v>621</v>
      </c>
      <c r="B8" s="1297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901"/>
      <c r="B10" s="2893" t="s">
        <v>490</v>
      </c>
      <c r="C10" s="2894"/>
      <c r="D10" s="2894"/>
      <c r="E10" s="2895"/>
      <c r="F10" s="2893"/>
      <c r="G10" s="2135"/>
      <c r="H10" s="2135"/>
      <c r="I10" s="2136"/>
      <c r="J10" s="2893" t="s">
        <v>490</v>
      </c>
      <c r="K10" s="2894"/>
      <c r="L10" s="2894"/>
      <c r="M10" s="2895"/>
      <c r="N10" s="2893"/>
      <c r="O10" s="2135"/>
      <c r="P10" s="2135"/>
      <c r="Q10" s="2136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901"/>
      <c r="B11" s="2893" t="s">
        <v>14</v>
      </c>
      <c r="C11" s="2894"/>
      <c r="E11" s="510"/>
      <c r="F11" s="2893" t="s">
        <v>14</v>
      </c>
      <c r="G11" s="2894"/>
      <c r="H11" s="509"/>
      <c r="I11" s="510"/>
      <c r="J11" s="2893" t="s">
        <v>14</v>
      </c>
      <c r="K11" s="2894"/>
      <c r="L11" s="509"/>
      <c r="M11" s="510"/>
      <c r="N11" s="2893" t="s">
        <v>14</v>
      </c>
      <c r="O11" s="2894"/>
      <c r="P11" s="509"/>
      <c r="Q11" s="510"/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902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40"/>
      <c r="D14" s="1740"/>
      <c r="E14" s="1741"/>
      <c r="F14" s="1742"/>
      <c r="G14" s="1740"/>
      <c r="H14" s="1740"/>
      <c r="I14" s="1741"/>
      <c r="J14" s="1738"/>
      <c r="K14" s="1740"/>
      <c r="L14" s="1740"/>
      <c r="M14" s="1741"/>
      <c r="N14" s="1742"/>
      <c r="O14" s="797"/>
      <c r="P14" s="797"/>
      <c r="Q14" s="1344"/>
    </row>
    <row r="15" spans="1:33" s="1410" customFormat="1" ht="15">
      <c r="A15" s="1407">
        <v>1</v>
      </c>
      <c r="B15" s="804"/>
      <c r="C15" s="1740"/>
      <c r="D15" s="1740"/>
      <c r="E15" s="1948">
        <v>37.74</v>
      </c>
      <c r="F15" s="1742"/>
      <c r="G15" s="1740"/>
      <c r="H15" s="1740"/>
      <c r="I15" s="1647"/>
      <c r="J15" s="1738"/>
      <c r="K15" s="1740"/>
      <c r="L15" s="1740"/>
      <c r="M15" s="1603">
        <v>9.42</v>
      </c>
      <c r="N15" s="1742"/>
      <c r="O15" s="1408"/>
      <c r="P15" s="1409"/>
      <c r="Q15" s="1361"/>
    </row>
    <row r="16" spans="1:33" s="512" customFormat="1" ht="15">
      <c r="A16" s="515">
        <v>2</v>
      </c>
      <c r="B16" s="804"/>
      <c r="C16" s="1740"/>
      <c r="D16" s="1740"/>
      <c r="E16" s="1948">
        <v>32.879999999999995</v>
      </c>
      <c r="F16" s="1742"/>
      <c r="G16" s="1740"/>
      <c r="H16" s="1740"/>
      <c r="I16" s="1647"/>
      <c r="J16" s="1738"/>
      <c r="K16" s="1740"/>
      <c r="L16" s="1740"/>
      <c r="M16" s="1603">
        <v>8.76</v>
      </c>
      <c r="N16" s="1742"/>
      <c r="O16" s="797"/>
      <c r="P16" s="1343"/>
      <c r="Q16" s="1361"/>
    </row>
    <row r="17" spans="1:17" s="512" customFormat="1" ht="15">
      <c r="A17" s="515">
        <v>3</v>
      </c>
      <c r="B17" s="804"/>
      <c r="C17" s="1740"/>
      <c r="D17" s="1740"/>
      <c r="E17" s="1948">
        <v>28.32</v>
      </c>
      <c r="F17" s="1742"/>
      <c r="G17" s="1740"/>
      <c r="H17" s="1740"/>
      <c r="I17" s="1647"/>
      <c r="J17" s="1738"/>
      <c r="K17" s="1740"/>
      <c r="L17" s="1740"/>
      <c r="M17" s="1603">
        <v>7.2</v>
      </c>
      <c r="N17" s="1742"/>
      <c r="O17" s="797"/>
      <c r="P17" s="1343"/>
      <c r="Q17" s="1361"/>
    </row>
    <row r="18" spans="1:17" s="512" customFormat="1" ht="15">
      <c r="A18" s="515">
        <v>4</v>
      </c>
      <c r="B18" s="804"/>
      <c r="C18" s="1740"/>
      <c r="D18" s="1740"/>
      <c r="E18" s="1948">
        <v>28.919999999999998</v>
      </c>
      <c r="F18" s="1742"/>
      <c r="G18" s="1740"/>
      <c r="H18" s="1740"/>
      <c r="I18" s="1647"/>
      <c r="J18" s="1738"/>
      <c r="K18" s="1740"/>
      <c r="L18" s="1740"/>
      <c r="M18" s="1603">
        <v>8.4</v>
      </c>
      <c r="N18" s="1742"/>
      <c r="O18" s="797"/>
      <c r="P18" s="1343"/>
      <c r="Q18" s="1361"/>
    </row>
    <row r="19" spans="1:17" s="512" customFormat="1" ht="15">
      <c r="A19" s="515">
        <v>5</v>
      </c>
      <c r="B19" s="804"/>
      <c r="C19" s="1740"/>
      <c r="D19" s="1740"/>
      <c r="E19" s="1948">
        <v>28.92</v>
      </c>
      <c r="F19" s="1742"/>
      <c r="G19" s="1740"/>
      <c r="H19" s="1740"/>
      <c r="I19" s="1647"/>
      <c r="J19" s="1738"/>
      <c r="K19" s="1740"/>
      <c r="L19" s="1740"/>
      <c r="M19" s="1603">
        <v>8.58</v>
      </c>
      <c r="N19" s="1742"/>
      <c r="O19" s="797"/>
      <c r="P19" s="1343"/>
      <c r="Q19" s="1361"/>
    </row>
    <row r="20" spans="1:17" s="512" customFormat="1" ht="15">
      <c r="A20" s="515">
        <v>6</v>
      </c>
      <c r="B20" s="804"/>
      <c r="C20" s="1740"/>
      <c r="D20" s="1740"/>
      <c r="E20" s="1948">
        <v>30.36</v>
      </c>
      <c r="F20" s="1742"/>
      <c r="G20" s="1740"/>
      <c r="H20" s="1740"/>
      <c r="I20" s="1647"/>
      <c r="J20" s="1738"/>
      <c r="K20" s="1740"/>
      <c r="L20" s="1740"/>
      <c r="M20" s="1603">
        <v>9.18</v>
      </c>
      <c r="N20" s="1742"/>
      <c r="O20" s="797"/>
      <c r="P20" s="1343"/>
      <c r="Q20" s="1361"/>
    </row>
    <row r="21" spans="1:17" s="512" customFormat="1" ht="15">
      <c r="A21" s="515">
        <v>7</v>
      </c>
      <c r="B21" s="804"/>
      <c r="C21" s="1740"/>
      <c r="D21" s="1740"/>
      <c r="E21" s="1948">
        <v>37.5</v>
      </c>
      <c r="F21" s="1742"/>
      <c r="G21" s="1740"/>
      <c r="H21" s="1740"/>
      <c r="I21" s="1647"/>
      <c r="J21" s="1738"/>
      <c r="K21" s="1740"/>
      <c r="L21" s="1740"/>
      <c r="M21" s="1603">
        <v>8.94</v>
      </c>
      <c r="N21" s="1742"/>
      <c r="O21" s="797"/>
      <c r="P21" s="1343"/>
      <c r="Q21" s="1361"/>
    </row>
    <row r="22" spans="1:17" s="512" customFormat="1" ht="15">
      <c r="A22" s="515">
        <v>8</v>
      </c>
      <c r="B22" s="804"/>
      <c r="C22" s="1740"/>
      <c r="D22" s="1740"/>
      <c r="E22" s="1948">
        <v>47.82</v>
      </c>
      <c r="F22" s="1742"/>
      <c r="G22" s="1740"/>
      <c r="H22" s="1740"/>
      <c r="I22" s="1647"/>
      <c r="J22" s="1738"/>
      <c r="K22" s="1740"/>
      <c r="L22" s="1740"/>
      <c r="M22" s="1603">
        <v>10.44</v>
      </c>
      <c r="N22" s="1742"/>
      <c r="O22" s="797"/>
      <c r="P22" s="1343"/>
      <c r="Q22" s="1361"/>
    </row>
    <row r="23" spans="1:17" s="512" customFormat="1" ht="15">
      <c r="A23" s="515">
        <v>9</v>
      </c>
      <c r="B23" s="804"/>
      <c r="C23" s="1740"/>
      <c r="D23" s="1740"/>
      <c r="E23" s="1948">
        <v>51.78</v>
      </c>
      <c r="F23" s="1742"/>
      <c r="G23" s="1740"/>
      <c r="H23" s="1740"/>
      <c r="I23" s="1647"/>
      <c r="J23" s="1738"/>
      <c r="K23" s="1740"/>
      <c r="L23" s="1740"/>
      <c r="M23" s="1603">
        <v>10.739999999999998</v>
      </c>
      <c r="N23" s="1742"/>
      <c r="O23" s="797"/>
      <c r="P23" s="1343"/>
      <c r="Q23" s="1361"/>
    </row>
    <row r="24" spans="1:17" s="512" customFormat="1" ht="15">
      <c r="A24" s="515">
        <v>10</v>
      </c>
      <c r="B24" s="804"/>
      <c r="C24" s="1740"/>
      <c r="D24" s="1740"/>
      <c r="E24" s="1948">
        <v>54.960000000000008</v>
      </c>
      <c r="F24" s="1742"/>
      <c r="G24" s="1740"/>
      <c r="H24" s="1740"/>
      <c r="I24" s="1647"/>
      <c r="J24" s="1738"/>
      <c r="K24" s="1740"/>
      <c r="L24" s="1740"/>
      <c r="M24" s="1603">
        <v>12.42</v>
      </c>
      <c r="N24" s="1742"/>
      <c r="O24" s="797"/>
      <c r="P24" s="1343"/>
      <c r="Q24" s="1361"/>
    </row>
    <row r="25" spans="1:17" s="512" customFormat="1" ht="15">
      <c r="A25" s="515">
        <v>11</v>
      </c>
      <c r="B25" s="804"/>
      <c r="C25" s="1740"/>
      <c r="D25" s="1740"/>
      <c r="E25" s="1948">
        <v>48.96</v>
      </c>
      <c r="F25" s="1742"/>
      <c r="G25" s="1740"/>
      <c r="H25" s="1740"/>
      <c r="I25" s="1647"/>
      <c r="J25" s="1738"/>
      <c r="K25" s="1740"/>
      <c r="L25" s="1740"/>
      <c r="M25" s="1603">
        <v>11.280000000000001</v>
      </c>
      <c r="N25" s="1742"/>
      <c r="O25" s="797"/>
      <c r="P25" s="1343"/>
      <c r="Q25" s="1361"/>
    </row>
    <row r="26" spans="1:17" s="512" customFormat="1" ht="15">
      <c r="A26" s="515">
        <v>12</v>
      </c>
      <c r="B26" s="804"/>
      <c r="C26" s="1740"/>
      <c r="D26" s="1740"/>
      <c r="E26" s="1948">
        <v>50.58</v>
      </c>
      <c r="F26" s="1742"/>
      <c r="G26" s="1740"/>
      <c r="H26" s="1740"/>
      <c r="I26" s="1647"/>
      <c r="J26" s="1738"/>
      <c r="K26" s="1740"/>
      <c r="L26" s="1740"/>
      <c r="M26" s="1603">
        <v>12.3</v>
      </c>
      <c r="N26" s="1742"/>
      <c r="O26" s="797"/>
      <c r="P26" s="1343"/>
      <c r="Q26" s="1361"/>
    </row>
    <row r="27" spans="1:17" s="512" customFormat="1" ht="15">
      <c r="A27" s="515">
        <v>13</v>
      </c>
      <c r="B27" s="804"/>
      <c r="C27" s="1740"/>
      <c r="D27" s="1740"/>
      <c r="E27" s="1948">
        <v>53.34</v>
      </c>
      <c r="F27" s="1742"/>
      <c r="G27" s="1740"/>
      <c r="H27" s="1740"/>
      <c r="I27" s="1647"/>
      <c r="J27" s="1738"/>
      <c r="K27" s="1740"/>
      <c r="L27" s="1740"/>
      <c r="M27" s="1603">
        <v>13.5</v>
      </c>
      <c r="N27" s="1742"/>
      <c r="O27" s="797"/>
      <c r="P27" s="1343"/>
      <c r="Q27" s="1361"/>
    </row>
    <row r="28" spans="1:17" s="512" customFormat="1" ht="15">
      <c r="A28" s="515">
        <v>14</v>
      </c>
      <c r="B28" s="804"/>
      <c r="C28" s="1740"/>
      <c r="D28" s="1740"/>
      <c r="E28" s="1948">
        <v>53.52</v>
      </c>
      <c r="F28" s="1742"/>
      <c r="G28" s="1740"/>
      <c r="H28" s="1740"/>
      <c r="I28" s="1647"/>
      <c r="J28" s="1738"/>
      <c r="K28" s="1740"/>
      <c r="L28" s="1740"/>
      <c r="M28" s="1603">
        <v>13.079999999999998</v>
      </c>
      <c r="N28" s="1742"/>
      <c r="O28" s="797"/>
      <c r="P28" s="1343"/>
      <c r="Q28" s="1361"/>
    </row>
    <row r="29" spans="1:17" s="512" customFormat="1" ht="15">
      <c r="A29" s="515">
        <v>15</v>
      </c>
      <c r="B29" s="804"/>
      <c r="C29" s="1740"/>
      <c r="D29" s="1740"/>
      <c r="E29" s="1948">
        <v>48.78</v>
      </c>
      <c r="F29" s="1742"/>
      <c r="G29" s="1740"/>
      <c r="H29" s="1740"/>
      <c r="I29" s="1647"/>
      <c r="J29" s="1738"/>
      <c r="K29" s="1740"/>
      <c r="L29" s="1740"/>
      <c r="M29" s="1603">
        <v>12.78</v>
      </c>
      <c r="N29" s="1742"/>
      <c r="O29" s="797"/>
      <c r="P29" s="1343"/>
      <c r="Q29" s="1361"/>
    </row>
    <row r="30" spans="1:17" s="512" customFormat="1" ht="15">
      <c r="A30" s="515">
        <v>16</v>
      </c>
      <c r="B30" s="804"/>
      <c r="C30" s="1740"/>
      <c r="D30" s="1740"/>
      <c r="E30" s="1948">
        <v>46.019999999999996</v>
      </c>
      <c r="F30" s="1742"/>
      <c r="G30" s="1740"/>
      <c r="H30" s="1740"/>
      <c r="I30" s="1647"/>
      <c r="J30" s="1738"/>
      <c r="K30" s="1740"/>
      <c r="L30" s="1740"/>
      <c r="M30" s="1603">
        <v>11.52</v>
      </c>
      <c r="N30" s="1742"/>
      <c r="O30" s="797"/>
      <c r="P30" s="1343"/>
      <c r="Q30" s="1361"/>
    </row>
    <row r="31" spans="1:17" s="516" customFormat="1" ht="15">
      <c r="A31" s="515">
        <v>17</v>
      </c>
      <c r="B31" s="804"/>
      <c r="C31" s="1740"/>
      <c r="D31" s="1740"/>
      <c r="E31" s="1948">
        <v>52.14</v>
      </c>
      <c r="F31" s="1742"/>
      <c r="G31" s="1740"/>
      <c r="H31" s="1740"/>
      <c r="I31" s="1647"/>
      <c r="J31" s="1738"/>
      <c r="K31" s="1740"/>
      <c r="L31" s="1740"/>
      <c r="M31" s="1603">
        <v>12.78</v>
      </c>
      <c r="N31" s="1742"/>
      <c r="O31" s="797"/>
      <c r="P31" s="1343"/>
      <c r="Q31" s="1361"/>
    </row>
    <row r="32" spans="1:17" s="516" customFormat="1" ht="15">
      <c r="A32" s="515">
        <v>18</v>
      </c>
      <c r="B32" s="804"/>
      <c r="C32" s="1740"/>
      <c r="D32" s="1740"/>
      <c r="E32" s="1948">
        <v>55.019999999999996</v>
      </c>
      <c r="F32" s="1742"/>
      <c r="G32" s="1740"/>
      <c r="H32" s="1740"/>
      <c r="I32" s="1647"/>
      <c r="J32" s="1738"/>
      <c r="K32" s="1740"/>
      <c r="L32" s="1740"/>
      <c r="M32" s="1603">
        <v>12</v>
      </c>
      <c r="N32" s="1742"/>
      <c r="O32" s="797"/>
      <c r="P32" s="1343"/>
      <c r="Q32" s="1361"/>
    </row>
    <row r="33" spans="1:33" s="516" customFormat="1" ht="15">
      <c r="A33" s="515">
        <v>19</v>
      </c>
      <c r="B33" s="804"/>
      <c r="C33" s="1740"/>
      <c r="D33" s="1740"/>
      <c r="E33" s="1948">
        <v>59.76</v>
      </c>
      <c r="F33" s="1742"/>
      <c r="G33" s="1740"/>
      <c r="H33" s="1740"/>
      <c r="I33" s="1647"/>
      <c r="J33" s="1738"/>
      <c r="K33" s="1740"/>
      <c r="L33" s="1740"/>
      <c r="M33" s="1603">
        <v>11.219999999999999</v>
      </c>
      <c r="N33" s="1742"/>
      <c r="O33" s="797"/>
      <c r="P33" s="1343"/>
      <c r="Q33" s="1361"/>
    </row>
    <row r="34" spans="1:33" s="516" customFormat="1" ht="15">
      <c r="A34" s="515">
        <v>20</v>
      </c>
      <c r="B34" s="804"/>
      <c r="C34" s="1740"/>
      <c r="D34" s="1740"/>
      <c r="E34" s="1948">
        <v>57.180000000000007</v>
      </c>
      <c r="F34" s="1742"/>
      <c r="G34" s="1740"/>
      <c r="H34" s="1740"/>
      <c r="I34" s="1647"/>
      <c r="J34" s="1738"/>
      <c r="K34" s="1740"/>
      <c r="L34" s="1740"/>
      <c r="M34" s="1603">
        <v>11.46</v>
      </c>
      <c r="N34" s="1742"/>
      <c r="O34" s="797"/>
      <c r="P34" s="1343"/>
      <c r="Q34" s="1361"/>
    </row>
    <row r="35" spans="1:33" s="516" customFormat="1" ht="15">
      <c r="A35" s="515">
        <v>21</v>
      </c>
      <c r="B35" s="804"/>
      <c r="C35" s="1740"/>
      <c r="D35" s="1740"/>
      <c r="E35" s="1948">
        <v>60.3</v>
      </c>
      <c r="F35" s="1742"/>
      <c r="G35" s="1740"/>
      <c r="H35" s="1740"/>
      <c r="I35" s="1647"/>
      <c r="J35" s="1738"/>
      <c r="K35" s="1740"/>
      <c r="L35" s="1740"/>
      <c r="M35" s="1603">
        <v>12.66</v>
      </c>
      <c r="N35" s="1742"/>
      <c r="O35" s="797"/>
      <c r="P35" s="1343"/>
      <c r="Q35" s="1361"/>
    </row>
    <row r="36" spans="1:33" s="516" customFormat="1" ht="15">
      <c r="A36" s="515">
        <v>22</v>
      </c>
      <c r="B36" s="804"/>
      <c r="C36" s="1740"/>
      <c r="D36" s="1740"/>
      <c r="E36" s="1948">
        <v>64.320000000000007</v>
      </c>
      <c r="F36" s="1742"/>
      <c r="G36" s="1740"/>
      <c r="H36" s="1740"/>
      <c r="I36" s="1647"/>
      <c r="J36" s="1738"/>
      <c r="K36" s="1740"/>
      <c r="L36" s="1740"/>
      <c r="M36" s="1603">
        <v>13.8</v>
      </c>
      <c r="N36" s="1742"/>
      <c r="O36" s="797"/>
      <c r="P36" s="1343"/>
      <c r="Q36" s="1361"/>
    </row>
    <row r="37" spans="1:33" s="516" customFormat="1" ht="15">
      <c r="A37" s="515">
        <v>23</v>
      </c>
      <c r="B37" s="804"/>
      <c r="C37" s="1740"/>
      <c r="D37" s="1740"/>
      <c r="E37" s="1946">
        <v>52.019999999999996</v>
      </c>
      <c r="F37" s="1742"/>
      <c r="G37" s="1740"/>
      <c r="H37" s="1740"/>
      <c r="I37" s="1647"/>
      <c r="J37" s="1738"/>
      <c r="K37" s="1740"/>
      <c r="L37" s="1740"/>
      <c r="M37" s="1603">
        <v>11.879999999999999</v>
      </c>
      <c r="N37" s="1742"/>
      <c r="O37" s="797"/>
      <c r="P37" s="1343"/>
      <c r="Q37" s="1361"/>
    </row>
    <row r="38" spans="1:33" s="516" customFormat="1" ht="15">
      <c r="A38" s="515">
        <v>24</v>
      </c>
      <c r="B38" s="804"/>
      <c r="C38" s="1740"/>
      <c r="D38" s="1740"/>
      <c r="E38" s="1946">
        <v>40.14</v>
      </c>
      <c r="F38" s="1742"/>
      <c r="G38" s="1740"/>
      <c r="H38" s="1740"/>
      <c r="I38" s="1647"/>
      <c r="J38" s="1738"/>
      <c r="K38" s="1740"/>
      <c r="L38" s="1740"/>
      <c r="M38" s="1603">
        <v>10.14</v>
      </c>
      <c r="N38" s="1742"/>
      <c r="O38" s="797"/>
      <c r="P38" s="1343"/>
      <c r="Q38" s="1361"/>
    </row>
    <row r="39" spans="1:33" s="516" customFormat="1" ht="15">
      <c r="A39" s="515" t="s">
        <v>19</v>
      </c>
      <c r="B39" s="797"/>
      <c r="C39" s="1740"/>
      <c r="D39" s="1740"/>
      <c r="E39" s="1743">
        <f>SUM(E15:E38)</f>
        <v>1121.28</v>
      </c>
      <c r="F39" s="1740"/>
      <c r="G39" s="1740"/>
      <c r="H39" s="1740"/>
      <c r="I39" s="1743"/>
      <c r="J39" s="1740"/>
      <c r="K39" s="1740"/>
      <c r="L39" s="1740"/>
      <c r="M39" s="1743">
        <f>SUM(M15:M38)</f>
        <v>264.48</v>
      </c>
      <c r="N39" s="1740"/>
      <c r="O39" s="797"/>
      <c r="P39" s="797"/>
      <c r="Q39" s="1345"/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651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T12" sqref="T12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88" t="s">
        <v>484</v>
      </c>
      <c r="C1" s="2142"/>
      <c r="D1" s="2142"/>
      <c r="E1" s="2142"/>
      <c r="F1" s="2142"/>
      <c r="J1" s="801" t="s">
        <v>176</v>
      </c>
      <c r="N1" s="2890" t="s">
        <v>118</v>
      </c>
      <c r="O1" s="2890"/>
      <c r="P1" s="2890"/>
      <c r="Q1" s="2890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89" t="s">
        <v>1</v>
      </c>
      <c r="C2" s="2128"/>
      <c r="D2" s="2128"/>
      <c r="E2" s="2128"/>
      <c r="F2" s="2128"/>
      <c r="N2" s="2889" t="s">
        <v>2</v>
      </c>
      <c r="O2" s="2892"/>
      <c r="P2" s="2892"/>
      <c r="Q2" s="2892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91" t="s">
        <v>119</v>
      </c>
      <c r="C3" s="2891"/>
      <c r="N3" s="2892" t="s">
        <v>716</v>
      </c>
      <c r="O3" s="2892"/>
      <c r="P3" s="2892"/>
      <c r="Q3" s="2892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96" t="s">
        <v>4</v>
      </c>
      <c r="C4" s="2142"/>
      <c r="D4" s="508"/>
      <c r="E4" s="960"/>
      <c r="F4" s="960"/>
      <c r="G4" s="960"/>
      <c r="H4" s="960"/>
      <c r="I4" s="916" t="s">
        <v>5</v>
      </c>
      <c r="J4" s="2011"/>
      <c r="K4" s="2011"/>
      <c r="L4" s="2011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99" t="s">
        <v>7</v>
      </c>
      <c r="C5" s="2140"/>
      <c r="D5" s="2011"/>
      <c r="E5" s="2011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9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9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311">
        <v>621</v>
      </c>
      <c r="B8" s="1297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900" t="s">
        <v>9</v>
      </c>
      <c r="B9" s="2903" t="s">
        <v>10</v>
      </c>
      <c r="C9" s="2904"/>
      <c r="D9" s="2904"/>
      <c r="E9" s="2904"/>
      <c r="F9" s="2904"/>
      <c r="G9" s="2904"/>
      <c r="H9" s="2904"/>
      <c r="I9" s="2905"/>
      <c r="J9" s="2903" t="s">
        <v>11</v>
      </c>
      <c r="K9" s="2904"/>
      <c r="L9" s="2904"/>
      <c r="M9" s="2904"/>
      <c r="N9" s="2904"/>
      <c r="O9" s="2904"/>
      <c r="P9" s="2904"/>
      <c r="Q9" s="2905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901"/>
      <c r="B10" s="2820" t="s">
        <v>496</v>
      </c>
      <c r="C10" s="2821"/>
      <c r="D10" s="2821"/>
      <c r="E10" s="2822"/>
      <c r="F10" s="2893"/>
      <c r="G10" s="2135"/>
      <c r="H10" s="2135"/>
      <c r="I10" s="2136"/>
      <c r="J10" s="2820" t="s">
        <v>496</v>
      </c>
      <c r="K10" s="2821"/>
      <c r="L10" s="2821"/>
      <c r="M10" s="2822"/>
      <c r="N10" s="2893"/>
      <c r="O10" s="2135"/>
      <c r="P10" s="2135"/>
      <c r="Q10" s="2136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901"/>
      <c r="B11" s="2893" t="s">
        <v>14</v>
      </c>
      <c r="C11" s="2894"/>
      <c r="E11" s="2010"/>
      <c r="F11" s="2893" t="s">
        <v>14</v>
      </c>
      <c r="G11" s="2894"/>
      <c r="H11" s="2009"/>
      <c r="I11" s="2010"/>
      <c r="J11" s="2893" t="s">
        <v>14</v>
      </c>
      <c r="K11" s="2894"/>
      <c r="L11" s="2009"/>
      <c r="M11" s="2010"/>
      <c r="N11" s="2893" t="s">
        <v>14</v>
      </c>
      <c r="O11" s="2894"/>
      <c r="P11" s="2009"/>
      <c r="Q11" s="2010"/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902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40"/>
      <c r="D14" s="1740"/>
      <c r="E14" s="1741"/>
      <c r="F14" s="1742"/>
      <c r="G14" s="1740"/>
      <c r="H14" s="1740"/>
      <c r="I14" s="1741"/>
      <c r="J14" s="1738"/>
      <c r="K14" s="1740"/>
      <c r="L14" s="1740"/>
      <c r="M14" s="1741"/>
      <c r="N14" s="1742"/>
      <c r="O14" s="797"/>
      <c r="P14" s="797"/>
      <c r="Q14" s="1344"/>
    </row>
    <row r="15" spans="1:33" s="1410" customFormat="1" ht="15">
      <c r="A15" s="1407">
        <v>1</v>
      </c>
      <c r="B15" s="804"/>
      <c r="C15" s="1740"/>
      <c r="D15" s="1740"/>
      <c r="E15" s="1948"/>
      <c r="F15" s="1742"/>
      <c r="G15" s="1740"/>
      <c r="H15" s="1740"/>
      <c r="I15" s="1647"/>
      <c r="J15" s="1738"/>
      <c r="K15" s="1740"/>
      <c r="L15" s="1740"/>
      <c r="M15" s="1603"/>
      <c r="N15" s="1742"/>
      <c r="O15" s="1408"/>
      <c r="P15" s="1409"/>
      <c r="Q15" s="1361"/>
    </row>
    <row r="16" spans="1:33" s="512" customFormat="1" ht="15">
      <c r="A16" s="515">
        <v>2</v>
      </c>
      <c r="B16" s="804"/>
      <c r="C16" s="1740"/>
      <c r="D16" s="1740"/>
      <c r="E16" s="1948"/>
      <c r="F16" s="1742"/>
      <c r="G16" s="1740"/>
      <c r="H16" s="1740"/>
      <c r="I16" s="1647"/>
      <c r="J16" s="1738"/>
      <c r="K16" s="1740"/>
      <c r="L16" s="1740"/>
      <c r="M16" s="1603"/>
      <c r="N16" s="1742"/>
      <c r="O16" s="797"/>
      <c r="P16" s="1343"/>
      <c r="Q16" s="1361"/>
    </row>
    <row r="17" spans="1:17" s="512" customFormat="1" ht="15">
      <c r="A17" s="515">
        <v>3</v>
      </c>
      <c r="B17" s="804"/>
      <c r="C17" s="1740"/>
      <c r="D17" s="1740"/>
      <c r="E17" s="1948"/>
      <c r="F17" s="1742"/>
      <c r="G17" s="1740"/>
      <c r="H17" s="1740"/>
      <c r="I17" s="1647"/>
      <c r="J17" s="1738"/>
      <c r="K17" s="1740"/>
      <c r="L17" s="1740"/>
      <c r="M17" s="1603"/>
      <c r="N17" s="1742"/>
      <c r="O17" s="797"/>
      <c r="P17" s="1343"/>
      <c r="Q17" s="1361"/>
    </row>
    <row r="18" spans="1:17" s="512" customFormat="1" ht="15">
      <c r="A18" s="515">
        <v>4</v>
      </c>
      <c r="B18" s="804"/>
      <c r="C18" s="1740"/>
      <c r="D18" s="1740"/>
      <c r="E18" s="1948"/>
      <c r="F18" s="1742"/>
      <c r="G18" s="1740"/>
      <c r="H18" s="1740"/>
      <c r="I18" s="1647"/>
      <c r="J18" s="1738"/>
      <c r="K18" s="1740"/>
      <c r="L18" s="1740"/>
      <c r="M18" s="1603"/>
      <c r="N18" s="1742"/>
      <c r="O18" s="797"/>
      <c r="P18" s="1343"/>
      <c r="Q18" s="1361"/>
    </row>
    <row r="19" spans="1:17" s="512" customFormat="1" ht="15">
      <c r="A19" s="515">
        <v>5</v>
      </c>
      <c r="B19" s="804"/>
      <c r="C19" s="1740"/>
      <c r="D19" s="1740"/>
      <c r="E19" s="1948"/>
      <c r="F19" s="1742"/>
      <c r="G19" s="1740"/>
      <c r="H19" s="1740"/>
      <c r="I19" s="1647"/>
      <c r="J19" s="1738"/>
      <c r="K19" s="1740"/>
      <c r="L19" s="1740"/>
      <c r="M19" s="1603"/>
      <c r="N19" s="1742"/>
      <c r="O19" s="797"/>
      <c r="P19" s="1343"/>
      <c r="Q19" s="1361"/>
    </row>
    <row r="20" spans="1:17" s="512" customFormat="1" ht="15">
      <c r="A20" s="515">
        <v>6</v>
      </c>
      <c r="B20" s="804"/>
      <c r="C20" s="1740"/>
      <c r="D20" s="1740"/>
      <c r="E20" s="1948"/>
      <c r="F20" s="1742"/>
      <c r="G20" s="1740"/>
      <c r="H20" s="1740"/>
      <c r="I20" s="1647"/>
      <c r="J20" s="1738"/>
      <c r="K20" s="1740"/>
      <c r="L20" s="1740"/>
      <c r="M20" s="1603"/>
      <c r="N20" s="1742"/>
      <c r="O20" s="797"/>
      <c r="P20" s="1343"/>
      <c r="Q20" s="1361"/>
    </row>
    <row r="21" spans="1:17" s="512" customFormat="1" ht="15">
      <c r="A21" s="515">
        <v>7</v>
      </c>
      <c r="B21" s="804"/>
      <c r="C21" s="1740"/>
      <c r="D21" s="1740"/>
      <c r="E21" s="1948"/>
      <c r="F21" s="1742"/>
      <c r="G21" s="1740"/>
      <c r="H21" s="1740"/>
      <c r="I21" s="1647"/>
      <c r="J21" s="1738"/>
      <c r="K21" s="1740"/>
      <c r="L21" s="1740"/>
      <c r="M21" s="1603"/>
      <c r="N21" s="1742"/>
      <c r="O21" s="797"/>
      <c r="P21" s="1343"/>
      <c r="Q21" s="1361"/>
    </row>
    <row r="22" spans="1:17" s="512" customFormat="1" ht="15">
      <c r="A22" s="515">
        <v>8</v>
      </c>
      <c r="B22" s="804"/>
      <c r="C22" s="1740"/>
      <c r="D22" s="1740"/>
      <c r="E22" s="1948"/>
      <c r="F22" s="1742"/>
      <c r="G22" s="1740"/>
      <c r="H22" s="1740"/>
      <c r="I22" s="1647"/>
      <c r="J22" s="1738"/>
      <c r="K22" s="1740"/>
      <c r="L22" s="1740"/>
      <c r="M22" s="1603"/>
      <c r="N22" s="1742"/>
      <c r="O22" s="797"/>
      <c r="P22" s="1343"/>
      <c r="Q22" s="1361"/>
    </row>
    <row r="23" spans="1:17" s="512" customFormat="1" ht="15">
      <c r="A23" s="515">
        <v>9</v>
      </c>
      <c r="B23" s="804"/>
      <c r="C23" s="1740"/>
      <c r="D23" s="1740"/>
      <c r="E23" s="1948"/>
      <c r="F23" s="1742"/>
      <c r="G23" s="1740"/>
      <c r="H23" s="1740"/>
      <c r="I23" s="1647"/>
      <c r="J23" s="1738"/>
      <c r="K23" s="1740"/>
      <c r="L23" s="1740"/>
      <c r="M23" s="1603"/>
      <c r="N23" s="1742"/>
      <c r="O23" s="797"/>
      <c r="P23" s="1343"/>
      <c r="Q23" s="1361"/>
    </row>
    <row r="24" spans="1:17" s="512" customFormat="1" ht="15">
      <c r="A24" s="515">
        <v>10</v>
      </c>
      <c r="B24" s="804"/>
      <c r="C24" s="1740"/>
      <c r="D24" s="1740"/>
      <c r="E24" s="1948"/>
      <c r="F24" s="1742"/>
      <c r="G24" s="1740"/>
      <c r="H24" s="1740"/>
      <c r="I24" s="1647"/>
      <c r="J24" s="1738"/>
      <c r="K24" s="1740"/>
      <c r="L24" s="1740"/>
      <c r="M24" s="1603"/>
      <c r="N24" s="1742"/>
      <c r="O24" s="797"/>
      <c r="P24" s="1343"/>
      <c r="Q24" s="1361"/>
    </row>
    <row r="25" spans="1:17" s="512" customFormat="1" ht="15">
      <c r="A25" s="515">
        <v>11</v>
      </c>
      <c r="B25" s="804"/>
      <c r="C25" s="1740"/>
      <c r="D25" s="1740"/>
      <c r="E25" s="1948"/>
      <c r="F25" s="1742"/>
      <c r="G25" s="1740"/>
      <c r="H25" s="1740"/>
      <c r="I25" s="1647"/>
      <c r="J25" s="1738"/>
      <c r="K25" s="1740"/>
      <c r="L25" s="1740"/>
      <c r="M25" s="1603"/>
      <c r="N25" s="1742"/>
      <c r="O25" s="797"/>
      <c r="P25" s="1343"/>
      <c r="Q25" s="1361"/>
    </row>
    <row r="26" spans="1:17" s="512" customFormat="1" ht="15">
      <c r="A26" s="515">
        <v>12</v>
      </c>
      <c r="B26" s="804"/>
      <c r="C26" s="1740"/>
      <c r="D26" s="1740"/>
      <c r="E26" s="1948"/>
      <c r="F26" s="1742"/>
      <c r="G26" s="1740"/>
      <c r="H26" s="1740"/>
      <c r="I26" s="1647"/>
      <c r="J26" s="1738"/>
      <c r="K26" s="1740"/>
      <c r="L26" s="1740"/>
      <c r="M26" s="1603"/>
      <c r="N26" s="1742"/>
      <c r="O26" s="797"/>
      <c r="P26" s="1343"/>
      <c r="Q26" s="1361"/>
    </row>
    <row r="27" spans="1:17" s="512" customFormat="1" ht="15">
      <c r="A27" s="515">
        <v>13</v>
      </c>
      <c r="B27" s="804"/>
      <c r="C27" s="1740"/>
      <c r="D27" s="1740"/>
      <c r="E27" s="1948"/>
      <c r="F27" s="1742"/>
      <c r="G27" s="1740"/>
      <c r="H27" s="1740"/>
      <c r="I27" s="1647"/>
      <c r="J27" s="1738"/>
      <c r="K27" s="1740"/>
      <c r="L27" s="1740"/>
      <c r="M27" s="1603"/>
      <c r="N27" s="1742"/>
      <c r="O27" s="797"/>
      <c r="P27" s="1343"/>
      <c r="Q27" s="1361"/>
    </row>
    <row r="28" spans="1:17" s="512" customFormat="1" ht="15">
      <c r="A28" s="515">
        <v>14</v>
      </c>
      <c r="B28" s="804"/>
      <c r="C28" s="1740"/>
      <c r="D28" s="1740"/>
      <c r="E28" s="1948"/>
      <c r="F28" s="1742"/>
      <c r="G28" s="1740"/>
      <c r="H28" s="1740"/>
      <c r="I28" s="1647"/>
      <c r="J28" s="1738"/>
      <c r="K28" s="1740"/>
      <c r="L28" s="1740"/>
      <c r="M28" s="1603"/>
      <c r="N28" s="1742"/>
      <c r="O28" s="797"/>
      <c r="P28" s="1343"/>
      <c r="Q28" s="1361"/>
    </row>
    <row r="29" spans="1:17" s="512" customFormat="1" ht="15">
      <c r="A29" s="515">
        <v>15</v>
      </c>
      <c r="B29" s="804"/>
      <c r="C29" s="1740"/>
      <c r="D29" s="1740"/>
      <c r="E29" s="1948"/>
      <c r="F29" s="1742"/>
      <c r="G29" s="1740"/>
      <c r="H29" s="1740"/>
      <c r="I29" s="1647"/>
      <c r="J29" s="1738"/>
      <c r="K29" s="1740"/>
      <c r="L29" s="1740"/>
      <c r="M29" s="1603"/>
      <c r="N29" s="1742"/>
      <c r="O29" s="797"/>
      <c r="P29" s="1343"/>
      <c r="Q29" s="1361"/>
    </row>
    <row r="30" spans="1:17" s="512" customFormat="1" ht="15">
      <c r="A30" s="515">
        <v>16</v>
      </c>
      <c r="B30" s="804"/>
      <c r="C30" s="1740"/>
      <c r="D30" s="1740"/>
      <c r="E30" s="1948"/>
      <c r="F30" s="1742"/>
      <c r="G30" s="1740"/>
      <c r="H30" s="1740"/>
      <c r="I30" s="1647"/>
      <c r="J30" s="1738"/>
      <c r="K30" s="1740"/>
      <c r="L30" s="1740"/>
      <c r="M30" s="1603"/>
      <c r="N30" s="1742"/>
      <c r="O30" s="797"/>
      <c r="P30" s="1343"/>
      <c r="Q30" s="1361"/>
    </row>
    <row r="31" spans="1:17" s="516" customFormat="1" ht="15">
      <c r="A31" s="515">
        <v>17</v>
      </c>
      <c r="B31" s="804"/>
      <c r="C31" s="1740"/>
      <c r="D31" s="1740"/>
      <c r="E31" s="1948"/>
      <c r="F31" s="1742"/>
      <c r="G31" s="1740"/>
      <c r="H31" s="1740"/>
      <c r="I31" s="1647"/>
      <c r="J31" s="1738"/>
      <c r="K31" s="1740"/>
      <c r="L31" s="1740"/>
      <c r="M31" s="1603"/>
      <c r="N31" s="1742"/>
      <c r="O31" s="797"/>
      <c r="P31" s="1343"/>
      <c r="Q31" s="1361"/>
    </row>
    <row r="32" spans="1:17" s="516" customFormat="1" ht="15">
      <c r="A32" s="515">
        <v>18</v>
      </c>
      <c r="B32" s="804"/>
      <c r="C32" s="1740"/>
      <c r="D32" s="1740"/>
      <c r="E32" s="1948"/>
      <c r="F32" s="1742"/>
      <c r="G32" s="1740"/>
      <c r="H32" s="1740"/>
      <c r="I32" s="1647"/>
      <c r="J32" s="1738"/>
      <c r="K32" s="1740"/>
      <c r="L32" s="1740"/>
      <c r="M32" s="1603"/>
      <c r="N32" s="1742"/>
      <c r="O32" s="797"/>
      <c r="P32" s="1343"/>
      <c r="Q32" s="1361"/>
    </row>
    <row r="33" spans="1:33" s="516" customFormat="1" ht="15">
      <c r="A33" s="515">
        <v>19</v>
      </c>
      <c r="B33" s="804"/>
      <c r="C33" s="1740"/>
      <c r="D33" s="1740"/>
      <c r="E33" s="1948"/>
      <c r="F33" s="1742"/>
      <c r="G33" s="1740"/>
      <c r="H33" s="1740"/>
      <c r="I33" s="1647"/>
      <c r="J33" s="1738"/>
      <c r="K33" s="1740"/>
      <c r="L33" s="1740"/>
      <c r="M33" s="1603"/>
      <c r="N33" s="1742"/>
      <c r="O33" s="797"/>
      <c r="P33" s="1343"/>
      <c r="Q33" s="1361"/>
    </row>
    <row r="34" spans="1:33" s="516" customFormat="1" ht="15">
      <c r="A34" s="515">
        <v>20</v>
      </c>
      <c r="B34" s="804"/>
      <c r="C34" s="1740"/>
      <c r="D34" s="1740"/>
      <c r="E34" s="1948"/>
      <c r="F34" s="1742"/>
      <c r="G34" s="1740"/>
      <c r="H34" s="1740"/>
      <c r="I34" s="1647"/>
      <c r="J34" s="1738"/>
      <c r="K34" s="1740"/>
      <c r="L34" s="1740"/>
      <c r="M34" s="1603"/>
      <c r="N34" s="1742"/>
      <c r="O34" s="797"/>
      <c r="P34" s="1343"/>
      <c r="Q34" s="1361"/>
    </row>
    <row r="35" spans="1:33" s="516" customFormat="1" ht="15">
      <c r="A35" s="515">
        <v>21</v>
      </c>
      <c r="B35" s="804"/>
      <c r="C35" s="1740"/>
      <c r="D35" s="1740"/>
      <c r="E35" s="1948"/>
      <c r="F35" s="1742"/>
      <c r="G35" s="1740"/>
      <c r="H35" s="1740"/>
      <c r="I35" s="1647"/>
      <c r="J35" s="1738"/>
      <c r="K35" s="1740"/>
      <c r="L35" s="1740"/>
      <c r="M35" s="1603"/>
      <c r="N35" s="1742"/>
      <c r="O35" s="797"/>
      <c r="P35" s="1343"/>
      <c r="Q35" s="1361"/>
    </row>
    <row r="36" spans="1:33" s="516" customFormat="1" ht="15">
      <c r="A36" s="515">
        <v>22</v>
      </c>
      <c r="B36" s="804"/>
      <c r="C36" s="1740"/>
      <c r="D36" s="1740"/>
      <c r="E36" s="1948"/>
      <c r="F36" s="1742"/>
      <c r="G36" s="1740"/>
      <c r="H36" s="1740"/>
      <c r="I36" s="1647"/>
      <c r="J36" s="1738"/>
      <c r="K36" s="1740"/>
      <c r="L36" s="1740"/>
      <c r="M36" s="1603"/>
      <c r="N36" s="1742"/>
      <c r="O36" s="797"/>
      <c r="P36" s="1343"/>
      <c r="Q36" s="1361"/>
    </row>
    <row r="37" spans="1:33" s="516" customFormat="1" ht="15">
      <c r="A37" s="515">
        <v>23</v>
      </c>
      <c r="B37" s="804"/>
      <c r="C37" s="1740"/>
      <c r="D37" s="1740"/>
      <c r="E37" s="1946"/>
      <c r="F37" s="1742"/>
      <c r="G37" s="1740"/>
      <c r="H37" s="1740"/>
      <c r="I37" s="1647"/>
      <c r="J37" s="1738"/>
      <c r="K37" s="1740"/>
      <c r="L37" s="1740"/>
      <c r="M37" s="1603"/>
      <c r="N37" s="1742"/>
      <c r="O37" s="797"/>
      <c r="P37" s="1343"/>
      <c r="Q37" s="1361"/>
    </row>
    <row r="38" spans="1:33" s="516" customFormat="1" ht="15">
      <c r="A38" s="515">
        <v>24</v>
      </c>
      <c r="B38" s="804"/>
      <c r="C38" s="1740"/>
      <c r="D38" s="1740"/>
      <c r="E38" s="1946"/>
      <c r="F38" s="1742"/>
      <c r="G38" s="1740"/>
      <c r="H38" s="1740"/>
      <c r="I38" s="1647"/>
      <c r="J38" s="1738"/>
      <c r="K38" s="1740"/>
      <c r="L38" s="1740"/>
      <c r="M38" s="1603"/>
      <c r="N38" s="1742"/>
      <c r="O38" s="797"/>
      <c r="P38" s="1343"/>
      <c r="Q38" s="1361"/>
    </row>
    <row r="39" spans="1:33" s="516" customFormat="1" ht="15">
      <c r="A39" s="515" t="s">
        <v>19</v>
      </c>
      <c r="B39" s="797"/>
      <c r="C39" s="1740"/>
      <c r="D39" s="1740"/>
      <c r="E39" s="1743">
        <f>SUM(E15:E38)</f>
        <v>0</v>
      </c>
      <c r="F39" s="1740"/>
      <c r="G39" s="1740"/>
      <c r="H39" s="1740"/>
      <c r="I39" s="1743"/>
      <c r="J39" s="1740"/>
      <c r="K39" s="1740"/>
      <c r="L39" s="1740"/>
      <c r="M39" s="1743">
        <f>SUM(M15:M38)</f>
        <v>0</v>
      </c>
      <c r="N39" s="1740"/>
      <c r="O39" s="797"/>
      <c r="P39" s="797"/>
      <c r="Q39" s="1345"/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651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4:C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>
      <c r="B1" s="2915" t="s">
        <v>484</v>
      </c>
      <c r="C1" s="2142"/>
      <c r="D1" s="2142"/>
      <c r="E1" s="2142"/>
      <c r="F1" s="2142"/>
      <c r="J1" s="801" t="s">
        <v>176</v>
      </c>
      <c r="N1" s="2919" t="s">
        <v>124</v>
      </c>
      <c r="O1" s="2919"/>
      <c r="P1" s="2919"/>
      <c r="Q1" s="2919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18" customFormat="1" ht="10.5" customHeight="1">
      <c r="B2" s="2916" t="s">
        <v>1</v>
      </c>
      <c r="C2" s="2128"/>
      <c r="D2" s="2128"/>
      <c r="E2" s="2128"/>
      <c r="F2" s="2128"/>
      <c r="N2" s="2916" t="s">
        <v>2</v>
      </c>
      <c r="O2" s="2920"/>
      <c r="P2" s="2920"/>
      <c r="Q2" s="2920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18" customFormat="1" ht="13.5" customHeight="1">
      <c r="B3" s="2921" t="s">
        <v>125</v>
      </c>
      <c r="C3" s="2920"/>
      <c r="N3" s="518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18" customFormat="1" ht="15" customHeight="1">
      <c r="B4" s="2923" t="s">
        <v>4</v>
      </c>
      <c r="C4" s="2142"/>
      <c r="D4" s="520"/>
      <c r="E4" s="958"/>
      <c r="F4" s="958"/>
      <c r="G4" s="958"/>
      <c r="H4" s="958"/>
      <c r="I4" s="917" t="s">
        <v>5</v>
      </c>
      <c r="J4" s="519"/>
      <c r="K4" s="519"/>
      <c r="L4" s="519"/>
      <c r="O4" s="521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18" customFormat="1" ht="9.75" customHeight="1">
      <c r="B5" s="2922" t="s">
        <v>7</v>
      </c>
      <c r="C5" s="2140"/>
      <c r="D5" s="519"/>
      <c r="E5" s="519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18" customFormat="1" ht="12" customHeight="1">
      <c r="A6" s="2917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18" customFormat="1" ht="15.75">
      <c r="A7" s="2918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18" customFormat="1" ht="9" customHeight="1">
      <c r="A8" s="1311">
        <v>1639</v>
      </c>
      <c r="B8" s="1320"/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18" customFormat="1">
      <c r="A9" s="2908" t="s">
        <v>9</v>
      </c>
      <c r="B9" s="2911" t="s">
        <v>10</v>
      </c>
      <c r="C9" s="2912"/>
      <c r="D9" s="2912"/>
      <c r="E9" s="2912"/>
      <c r="F9" s="2912"/>
      <c r="G9" s="2912"/>
      <c r="H9" s="2912"/>
      <c r="I9" s="2913"/>
      <c r="J9" s="2911" t="s">
        <v>11</v>
      </c>
      <c r="K9" s="2912"/>
      <c r="L9" s="2912"/>
      <c r="M9" s="2912"/>
      <c r="N9" s="2912"/>
      <c r="O9" s="2912"/>
      <c r="P9" s="2912"/>
      <c r="Q9" s="2913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18" customFormat="1">
      <c r="A10" s="2909"/>
      <c r="B10" s="2906" t="s">
        <v>126</v>
      </c>
      <c r="C10" s="2907"/>
      <c r="D10" s="2907"/>
      <c r="E10" s="2914"/>
      <c r="F10" s="2906"/>
      <c r="G10" s="2135"/>
      <c r="H10" s="2135"/>
      <c r="I10" s="2136"/>
      <c r="J10" s="2906" t="s">
        <v>126</v>
      </c>
      <c r="K10" s="2907"/>
      <c r="L10" s="2907"/>
      <c r="M10" s="2914"/>
      <c r="N10" s="2906"/>
      <c r="O10" s="2907"/>
      <c r="P10" s="2907"/>
      <c r="Q10" s="2914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18" customFormat="1">
      <c r="A11" s="2909"/>
      <c r="B11" s="2906" t="s">
        <v>14</v>
      </c>
      <c r="C11" s="2907"/>
      <c r="E11" s="523">
        <v>2000</v>
      </c>
      <c r="F11" s="2906" t="s">
        <v>14</v>
      </c>
      <c r="G11" s="2907"/>
      <c r="H11" s="522"/>
      <c r="I11" s="523">
        <v>0</v>
      </c>
      <c r="J11" s="2906" t="s">
        <v>14</v>
      </c>
      <c r="K11" s="2907"/>
      <c r="L11" s="522"/>
      <c r="M11" s="523">
        <v>2000</v>
      </c>
      <c r="N11" s="2906" t="s">
        <v>14</v>
      </c>
      <c r="O11" s="2907"/>
      <c r="P11" s="522"/>
      <c r="Q11" s="523">
        <v>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25" customFormat="1" ht="35.25" customHeight="1">
      <c r="A12" s="2910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>
      <c r="A14" s="528">
        <v>0</v>
      </c>
      <c r="B14" s="780"/>
      <c r="C14" s="1879"/>
      <c r="D14" s="1879"/>
      <c r="E14" s="1880"/>
      <c r="F14" s="1879"/>
      <c r="G14" s="1879"/>
      <c r="H14" s="1879"/>
      <c r="I14" s="1880"/>
      <c r="J14" s="1733"/>
      <c r="K14" s="1879"/>
      <c r="L14" s="1879"/>
      <c r="M14" s="1880"/>
      <c r="N14" s="1359"/>
      <c r="O14" s="796"/>
      <c r="P14" s="796"/>
      <c r="Q14" s="929"/>
    </row>
    <row r="15" spans="1:33" s="1406" customFormat="1" ht="15">
      <c r="A15" s="1402">
        <v>1</v>
      </c>
      <c r="B15" s="780"/>
      <c r="C15" s="1879"/>
      <c r="D15" s="1879"/>
      <c r="E15" s="1881">
        <v>171</v>
      </c>
      <c r="F15" s="1879"/>
      <c r="G15" s="1879"/>
      <c r="H15" s="1879"/>
      <c r="I15" s="1881"/>
      <c r="J15" s="1733"/>
      <c r="K15" s="1879"/>
      <c r="L15" s="1879"/>
      <c r="M15" s="1603">
        <v>109</v>
      </c>
      <c r="N15" s="1404"/>
      <c r="O15" s="1403"/>
      <c r="P15" s="1403"/>
      <c r="Q15" s="1405"/>
    </row>
    <row r="16" spans="1:33" s="525" customFormat="1" ht="15">
      <c r="A16" s="528">
        <v>2</v>
      </c>
      <c r="B16" s="780"/>
      <c r="C16" s="1879"/>
      <c r="D16" s="1879"/>
      <c r="E16" s="1881">
        <v>137</v>
      </c>
      <c r="F16" s="1879"/>
      <c r="G16" s="1879"/>
      <c r="H16" s="1879"/>
      <c r="I16" s="1881"/>
      <c r="J16" s="1733"/>
      <c r="K16" s="1879"/>
      <c r="L16" s="1879"/>
      <c r="M16" s="1603">
        <v>93</v>
      </c>
      <c r="N16" s="1359"/>
      <c r="O16" s="796"/>
      <c r="P16" s="796"/>
      <c r="Q16" s="1178"/>
    </row>
    <row r="17" spans="1:17" s="525" customFormat="1" ht="15">
      <c r="A17" s="528">
        <v>3</v>
      </c>
      <c r="B17" s="780"/>
      <c r="C17" s="1879"/>
      <c r="D17" s="1879"/>
      <c r="E17" s="1881">
        <v>128</v>
      </c>
      <c r="F17" s="1879"/>
      <c r="G17" s="1879"/>
      <c r="H17" s="1879"/>
      <c r="I17" s="1881"/>
      <c r="J17" s="1733"/>
      <c r="K17" s="1879"/>
      <c r="L17" s="1879"/>
      <c r="M17" s="1603">
        <v>95</v>
      </c>
      <c r="N17" s="1359"/>
      <c r="O17" s="796"/>
      <c r="P17" s="796"/>
      <c r="Q17" s="1178"/>
    </row>
    <row r="18" spans="1:17" s="525" customFormat="1" ht="15">
      <c r="A18" s="528">
        <v>4</v>
      </c>
      <c r="B18" s="780"/>
      <c r="C18" s="1879"/>
      <c r="D18" s="1879"/>
      <c r="E18" s="1881">
        <v>126</v>
      </c>
      <c r="F18" s="1879"/>
      <c r="G18" s="1879"/>
      <c r="H18" s="1879"/>
      <c r="I18" s="1881"/>
      <c r="J18" s="1733"/>
      <c r="K18" s="1879"/>
      <c r="L18" s="1879"/>
      <c r="M18" s="1603">
        <v>94</v>
      </c>
      <c r="N18" s="1359"/>
      <c r="O18" s="796"/>
      <c r="P18" s="796"/>
      <c r="Q18" s="1178"/>
    </row>
    <row r="19" spans="1:17" s="525" customFormat="1" ht="15">
      <c r="A19" s="528">
        <v>5</v>
      </c>
      <c r="B19" s="780"/>
      <c r="C19" s="1879"/>
      <c r="D19" s="1879"/>
      <c r="E19" s="1881">
        <v>125</v>
      </c>
      <c r="F19" s="1879"/>
      <c r="G19" s="1879"/>
      <c r="H19" s="1879"/>
      <c r="I19" s="1881"/>
      <c r="J19" s="1733"/>
      <c r="K19" s="1879"/>
      <c r="L19" s="1879"/>
      <c r="M19" s="1603">
        <v>96</v>
      </c>
      <c r="N19" s="1359"/>
      <c r="O19" s="796"/>
      <c r="P19" s="796"/>
      <c r="Q19" s="1178"/>
    </row>
    <row r="20" spans="1:17" s="525" customFormat="1" ht="15">
      <c r="A20" s="528">
        <v>6</v>
      </c>
      <c r="B20" s="780"/>
      <c r="C20" s="1879"/>
      <c r="D20" s="1879"/>
      <c r="E20" s="1881">
        <v>130</v>
      </c>
      <c r="F20" s="1879"/>
      <c r="G20" s="1879"/>
      <c r="H20" s="1879"/>
      <c r="I20" s="1881"/>
      <c r="J20" s="1733"/>
      <c r="K20" s="1879"/>
      <c r="L20" s="1879"/>
      <c r="M20" s="1603">
        <v>98</v>
      </c>
      <c r="N20" s="1359"/>
      <c r="O20" s="796"/>
      <c r="P20" s="796"/>
      <c r="Q20" s="1178"/>
    </row>
    <row r="21" spans="1:17" s="525" customFormat="1" ht="15">
      <c r="A21" s="528">
        <v>7</v>
      </c>
      <c r="B21" s="780"/>
      <c r="C21" s="1879"/>
      <c r="D21" s="1879"/>
      <c r="E21" s="1881">
        <v>162</v>
      </c>
      <c r="F21" s="1879"/>
      <c r="G21" s="1879"/>
      <c r="H21" s="1879"/>
      <c r="I21" s="1881"/>
      <c r="J21" s="1733"/>
      <c r="K21" s="1879"/>
      <c r="L21" s="1879"/>
      <c r="M21" s="1603">
        <v>94</v>
      </c>
      <c r="N21" s="1359"/>
      <c r="O21" s="796"/>
      <c r="P21" s="796"/>
      <c r="Q21" s="1178"/>
    </row>
    <row r="22" spans="1:17" s="525" customFormat="1" ht="15">
      <c r="A22" s="528">
        <v>8</v>
      </c>
      <c r="B22" s="780"/>
      <c r="C22" s="1879"/>
      <c r="D22" s="1879"/>
      <c r="E22" s="1881">
        <v>202</v>
      </c>
      <c r="F22" s="1879"/>
      <c r="G22" s="1879"/>
      <c r="H22" s="1879"/>
      <c r="I22" s="1881"/>
      <c r="J22" s="1733"/>
      <c r="K22" s="1879"/>
      <c r="L22" s="1879"/>
      <c r="M22" s="1603">
        <v>96</v>
      </c>
      <c r="N22" s="1359"/>
      <c r="O22" s="796"/>
      <c r="P22" s="796"/>
      <c r="Q22" s="1178"/>
    </row>
    <row r="23" spans="1:17" s="525" customFormat="1" ht="15">
      <c r="A23" s="528">
        <v>9</v>
      </c>
      <c r="B23" s="780"/>
      <c r="C23" s="1879"/>
      <c r="D23" s="1879"/>
      <c r="E23" s="1881">
        <v>259</v>
      </c>
      <c r="F23" s="1879"/>
      <c r="G23" s="1879"/>
      <c r="H23" s="1879"/>
      <c r="I23" s="1881"/>
      <c r="J23" s="1733"/>
      <c r="K23" s="1879"/>
      <c r="L23" s="1879"/>
      <c r="M23" s="1603">
        <v>135</v>
      </c>
      <c r="N23" s="1359"/>
      <c r="O23" s="796"/>
      <c r="P23" s="796"/>
      <c r="Q23" s="1178"/>
    </row>
    <row r="24" spans="1:17" s="525" customFormat="1" ht="15">
      <c r="A24" s="528">
        <v>10</v>
      </c>
      <c r="B24" s="780"/>
      <c r="C24" s="1879"/>
      <c r="D24" s="1879"/>
      <c r="E24" s="1881">
        <v>289</v>
      </c>
      <c r="F24" s="1879"/>
      <c r="G24" s="1879"/>
      <c r="H24" s="1879"/>
      <c r="I24" s="1881"/>
      <c r="J24" s="1733"/>
      <c r="K24" s="1879"/>
      <c r="L24" s="1879"/>
      <c r="M24" s="1603">
        <v>147</v>
      </c>
      <c r="N24" s="1359"/>
      <c r="O24" s="796"/>
      <c r="P24" s="796"/>
      <c r="Q24" s="1178"/>
    </row>
    <row r="25" spans="1:17" s="525" customFormat="1" ht="15">
      <c r="A25" s="528">
        <v>11</v>
      </c>
      <c r="B25" s="780"/>
      <c r="C25" s="1879"/>
      <c r="D25" s="1879"/>
      <c r="E25" s="1881">
        <v>274</v>
      </c>
      <c r="F25" s="1879"/>
      <c r="G25" s="1879"/>
      <c r="H25" s="1879"/>
      <c r="I25" s="1881"/>
      <c r="J25" s="1733"/>
      <c r="K25" s="1879"/>
      <c r="L25" s="1879"/>
      <c r="M25" s="1603">
        <v>133</v>
      </c>
      <c r="N25" s="1359"/>
      <c r="O25" s="796"/>
      <c r="P25" s="796"/>
      <c r="Q25" s="1178"/>
    </row>
    <row r="26" spans="1:17" s="525" customFormat="1" ht="15">
      <c r="A26" s="528">
        <v>12</v>
      </c>
      <c r="B26" s="780"/>
      <c r="C26" s="1879"/>
      <c r="D26" s="1879"/>
      <c r="E26" s="1881">
        <v>280</v>
      </c>
      <c r="F26" s="1879"/>
      <c r="G26" s="1879"/>
      <c r="H26" s="1879"/>
      <c r="I26" s="1881"/>
      <c r="J26" s="1733"/>
      <c r="K26" s="1879"/>
      <c r="L26" s="1879"/>
      <c r="M26" s="1603">
        <v>147</v>
      </c>
      <c r="N26" s="1359"/>
      <c r="O26" s="796"/>
      <c r="P26" s="796"/>
      <c r="Q26" s="1178"/>
    </row>
    <row r="27" spans="1:17" s="525" customFormat="1" ht="15">
      <c r="A27" s="528">
        <v>13</v>
      </c>
      <c r="B27" s="780"/>
      <c r="C27" s="1879"/>
      <c r="D27" s="1879"/>
      <c r="E27" s="1881">
        <v>255</v>
      </c>
      <c r="F27" s="1879"/>
      <c r="G27" s="1879"/>
      <c r="H27" s="1879"/>
      <c r="I27" s="1881"/>
      <c r="J27" s="1733"/>
      <c r="K27" s="1879"/>
      <c r="L27" s="1879"/>
      <c r="M27" s="1603">
        <v>113</v>
      </c>
      <c r="N27" s="1359"/>
      <c r="O27" s="796"/>
      <c r="P27" s="796"/>
      <c r="Q27" s="1178"/>
    </row>
    <row r="28" spans="1:17" s="525" customFormat="1" ht="15">
      <c r="A28" s="528">
        <v>14</v>
      </c>
      <c r="B28" s="780"/>
      <c r="C28" s="1879"/>
      <c r="D28" s="1879"/>
      <c r="E28" s="1881">
        <v>275</v>
      </c>
      <c r="F28" s="1879"/>
      <c r="G28" s="1879"/>
      <c r="H28" s="1879"/>
      <c r="I28" s="1881"/>
      <c r="J28" s="1733"/>
      <c r="K28" s="1879"/>
      <c r="L28" s="1879"/>
      <c r="M28" s="1603">
        <v>144</v>
      </c>
      <c r="N28" s="1359"/>
      <c r="O28" s="796"/>
      <c r="P28" s="796"/>
      <c r="Q28" s="1178"/>
    </row>
    <row r="29" spans="1:17" s="525" customFormat="1" ht="15">
      <c r="A29" s="528">
        <v>15</v>
      </c>
      <c r="B29" s="780"/>
      <c r="C29" s="1879"/>
      <c r="D29" s="1879"/>
      <c r="E29" s="1881">
        <v>278</v>
      </c>
      <c r="F29" s="1879"/>
      <c r="G29" s="1879"/>
      <c r="H29" s="1879"/>
      <c r="I29" s="1881"/>
      <c r="J29" s="1733"/>
      <c r="K29" s="1879"/>
      <c r="L29" s="1879"/>
      <c r="M29" s="1603">
        <v>147</v>
      </c>
      <c r="N29" s="1359"/>
      <c r="O29" s="796"/>
      <c r="P29" s="796"/>
      <c r="Q29" s="1178"/>
    </row>
    <row r="30" spans="1:17" s="525" customFormat="1" ht="15">
      <c r="A30" s="528">
        <v>16</v>
      </c>
      <c r="B30" s="780"/>
      <c r="C30" s="1879"/>
      <c r="D30" s="1879"/>
      <c r="E30" s="1881">
        <v>287</v>
      </c>
      <c r="F30" s="1879"/>
      <c r="G30" s="1879"/>
      <c r="H30" s="1879"/>
      <c r="I30" s="1881"/>
      <c r="J30" s="1733"/>
      <c r="K30" s="1879"/>
      <c r="L30" s="1879"/>
      <c r="M30" s="1603">
        <v>147</v>
      </c>
      <c r="N30" s="1359"/>
      <c r="O30" s="796"/>
      <c r="P30" s="796"/>
      <c r="Q30" s="1178"/>
    </row>
    <row r="31" spans="1:17" s="529" customFormat="1" ht="15">
      <c r="A31" s="528">
        <v>17</v>
      </c>
      <c r="B31" s="780"/>
      <c r="C31" s="1879"/>
      <c r="D31" s="1879"/>
      <c r="E31" s="1881">
        <v>287</v>
      </c>
      <c r="F31" s="1879"/>
      <c r="G31" s="1879"/>
      <c r="H31" s="1879"/>
      <c r="I31" s="1881"/>
      <c r="J31" s="1733"/>
      <c r="K31" s="1879"/>
      <c r="L31" s="1879"/>
      <c r="M31" s="1603">
        <v>146</v>
      </c>
      <c r="N31" s="1359"/>
      <c r="O31" s="796"/>
      <c r="P31" s="796"/>
      <c r="Q31" s="1178"/>
    </row>
    <row r="32" spans="1:17" s="529" customFormat="1" ht="15">
      <c r="A32" s="528">
        <v>18</v>
      </c>
      <c r="B32" s="780"/>
      <c r="C32" s="1879"/>
      <c r="D32" s="1879"/>
      <c r="E32" s="1881">
        <v>289</v>
      </c>
      <c r="F32" s="1879"/>
      <c r="G32" s="1879"/>
      <c r="H32" s="1879"/>
      <c r="I32" s="1881"/>
      <c r="J32" s="1733"/>
      <c r="K32" s="1879"/>
      <c r="L32" s="1879"/>
      <c r="M32" s="1603">
        <v>141</v>
      </c>
      <c r="N32" s="1359"/>
      <c r="O32" s="796"/>
      <c r="P32" s="796"/>
      <c r="Q32" s="1178"/>
    </row>
    <row r="33" spans="1:33" s="529" customFormat="1" ht="15">
      <c r="A33" s="528">
        <v>19</v>
      </c>
      <c r="B33" s="780"/>
      <c r="C33" s="1879"/>
      <c r="D33" s="1879"/>
      <c r="E33" s="1881">
        <v>264</v>
      </c>
      <c r="F33" s="1879"/>
      <c r="G33" s="1879"/>
      <c r="H33" s="1879"/>
      <c r="I33" s="1881"/>
      <c r="J33" s="1733"/>
      <c r="K33" s="1879"/>
      <c r="L33" s="1879"/>
      <c r="M33" s="1603">
        <v>117</v>
      </c>
      <c r="N33" s="1359"/>
      <c r="O33" s="796"/>
      <c r="P33" s="796"/>
      <c r="Q33" s="1178"/>
    </row>
    <row r="34" spans="1:33" s="529" customFormat="1" ht="15">
      <c r="A34" s="528">
        <v>20</v>
      </c>
      <c r="B34" s="780"/>
      <c r="C34" s="1879"/>
      <c r="D34" s="1879"/>
      <c r="E34" s="1881">
        <v>254</v>
      </c>
      <c r="F34" s="1879"/>
      <c r="G34" s="1879"/>
      <c r="H34" s="1879"/>
      <c r="I34" s="1881"/>
      <c r="J34" s="1733"/>
      <c r="K34" s="1879"/>
      <c r="L34" s="1879"/>
      <c r="M34" s="1603">
        <v>116</v>
      </c>
      <c r="N34" s="1359"/>
      <c r="O34" s="796"/>
      <c r="P34" s="796"/>
      <c r="Q34" s="1178"/>
    </row>
    <row r="35" spans="1:33" s="529" customFormat="1" ht="15">
      <c r="A35" s="528">
        <v>21</v>
      </c>
      <c r="B35" s="780"/>
      <c r="C35" s="1879"/>
      <c r="D35" s="1879"/>
      <c r="E35" s="1881">
        <v>255</v>
      </c>
      <c r="F35" s="1879"/>
      <c r="G35" s="1879"/>
      <c r="H35" s="1879"/>
      <c r="I35" s="1881"/>
      <c r="J35" s="1733"/>
      <c r="K35" s="1879"/>
      <c r="L35" s="1879"/>
      <c r="M35" s="1603">
        <v>114</v>
      </c>
      <c r="N35" s="1359"/>
      <c r="O35" s="796"/>
      <c r="P35" s="796"/>
      <c r="Q35" s="1178"/>
    </row>
    <row r="36" spans="1:33" s="529" customFormat="1" ht="15">
      <c r="A36" s="528">
        <v>22</v>
      </c>
      <c r="B36" s="780"/>
      <c r="C36" s="1879"/>
      <c r="D36" s="1879"/>
      <c r="E36" s="1881">
        <v>251</v>
      </c>
      <c r="F36" s="1879"/>
      <c r="G36" s="1879"/>
      <c r="H36" s="1879"/>
      <c r="I36" s="1881"/>
      <c r="J36" s="1733"/>
      <c r="K36" s="1879"/>
      <c r="L36" s="1879"/>
      <c r="M36" s="1603">
        <v>111</v>
      </c>
      <c r="N36" s="1359"/>
      <c r="O36" s="796"/>
      <c r="P36" s="796"/>
      <c r="Q36" s="1178"/>
    </row>
    <row r="37" spans="1:33" s="529" customFormat="1" ht="15">
      <c r="A37" s="528">
        <v>23</v>
      </c>
      <c r="B37" s="780"/>
      <c r="C37" s="1879"/>
      <c r="D37" s="1879"/>
      <c r="E37" s="1946">
        <v>222</v>
      </c>
      <c r="F37" s="1879"/>
      <c r="G37" s="1879"/>
      <c r="H37" s="1879"/>
      <c r="I37" s="1881"/>
      <c r="J37" s="1733"/>
      <c r="K37" s="1879"/>
      <c r="L37" s="1879"/>
      <c r="M37" s="1603">
        <v>104</v>
      </c>
      <c r="N37" s="1359"/>
      <c r="O37" s="796"/>
      <c r="P37" s="796"/>
      <c r="Q37" s="1178"/>
    </row>
    <row r="38" spans="1:33" s="529" customFormat="1" ht="15">
      <c r="A38" s="528">
        <v>24</v>
      </c>
      <c r="B38" s="780"/>
      <c r="C38" s="1879"/>
      <c r="D38" s="1879"/>
      <c r="E38" s="1946">
        <v>182</v>
      </c>
      <c r="F38" s="1879"/>
      <c r="G38" s="1879"/>
      <c r="H38" s="1879"/>
      <c r="I38" s="1881"/>
      <c r="J38" s="1733"/>
      <c r="K38" s="1879"/>
      <c r="L38" s="1879"/>
      <c r="M38" s="1603">
        <v>103</v>
      </c>
      <c r="N38" s="1359"/>
      <c r="O38" s="796"/>
      <c r="P38" s="796"/>
      <c r="Q38" s="1178"/>
    </row>
    <row r="39" spans="1:33" s="529" customFormat="1" ht="15">
      <c r="A39" s="528" t="s">
        <v>19</v>
      </c>
      <c r="B39" s="796"/>
      <c r="C39" s="1879"/>
      <c r="D39" s="1879"/>
      <c r="E39" s="1882">
        <f>SUM(E15:E38)</f>
        <v>5382</v>
      </c>
      <c r="F39" s="1879"/>
      <c r="G39" s="1879"/>
      <c r="H39" s="1879"/>
      <c r="I39" s="1882"/>
      <c r="J39" s="1879"/>
      <c r="K39" s="1879"/>
      <c r="L39" s="1879"/>
      <c r="M39" s="1882">
        <f>SUM(M15:M38)</f>
        <v>2840</v>
      </c>
      <c r="N39" s="1359"/>
      <c r="O39" s="796"/>
      <c r="P39" s="796"/>
      <c r="Q39" s="1177"/>
    </row>
    <row r="40" spans="1:33" s="518" customFormat="1" ht="12.75" customHeight="1"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18" customFormat="1" ht="12.75" customHeight="1"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>
      <c r="A42" s="518" t="s">
        <v>651</v>
      </c>
      <c r="K42" s="518"/>
      <c r="L42" s="518"/>
      <c r="M42" s="518"/>
      <c r="N42" s="518"/>
      <c r="O42" s="518"/>
      <c r="P42" s="518"/>
      <c r="Q42" s="518"/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>
      <c r="A43" s="518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rgb="FF92D050"/>
  </sheetPr>
  <dimension ref="A1:AG44"/>
  <sheetViews>
    <sheetView zoomScale="85" zoomScaleNormal="85" workbookViewId="0">
      <selection activeCell="S10" sqref="S10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33" t="s">
        <v>484</v>
      </c>
      <c r="C1" s="2142"/>
      <c r="D1" s="2142"/>
      <c r="E1" s="2142"/>
      <c r="F1" s="2142"/>
      <c r="J1" s="801" t="s">
        <v>176</v>
      </c>
      <c r="N1" s="532" t="s">
        <v>124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934" t="s">
        <v>1</v>
      </c>
      <c r="C2" s="2128"/>
      <c r="D2" s="2128"/>
      <c r="E2" s="2128"/>
      <c r="F2" s="2128"/>
      <c r="N2" s="2934" t="s">
        <v>2</v>
      </c>
      <c r="O2" s="2937"/>
      <c r="P2" s="2937"/>
      <c r="Q2" s="2937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939" t="s">
        <v>125</v>
      </c>
      <c r="C3" s="2937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938" t="s">
        <v>4</v>
      </c>
      <c r="C4" s="2142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940" t="s">
        <v>7</v>
      </c>
      <c r="C5" s="2140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93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93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311" t="s">
        <v>425</v>
      </c>
      <c r="B8" s="1297" t="s">
        <v>426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926" t="s">
        <v>9</v>
      </c>
      <c r="B9" s="2929" t="s">
        <v>10</v>
      </c>
      <c r="C9" s="2930"/>
      <c r="D9" s="2930"/>
      <c r="E9" s="2930"/>
      <c r="F9" s="2930"/>
      <c r="G9" s="2930"/>
      <c r="H9" s="2930"/>
      <c r="I9" s="2931"/>
      <c r="J9" s="2929" t="s">
        <v>11</v>
      </c>
      <c r="K9" s="2930"/>
      <c r="L9" s="2930"/>
      <c r="M9" s="2930"/>
      <c r="N9" s="2930"/>
      <c r="O9" s="2930"/>
      <c r="P9" s="2930"/>
      <c r="Q9" s="2931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927"/>
      <c r="B10" s="2924" t="s">
        <v>699</v>
      </c>
      <c r="C10" s="2925"/>
      <c r="D10" s="2925"/>
      <c r="E10" s="2932"/>
      <c r="F10" s="2924" t="s">
        <v>146</v>
      </c>
      <c r="G10" s="2135"/>
      <c r="H10" s="2135"/>
      <c r="I10" s="2136"/>
      <c r="J10" s="2924" t="s">
        <v>699</v>
      </c>
      <c r="K10" s="2925"/>
      <c r="L10" s="2925"/>
      <c r="M10" s="2932"/>
      <c r="N10" s="2924" t="s">
        <v>146</v>
      </c>
      <c r="O10" s="2925"/>
      <c r="P10" s="2925"/>
      <c r="Q10" s="2932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927"/>
      <c r="B11" s="2924" t="s">
        <v>14</v>
      </c>
      <c r="C11" s="2925"/>
      <c r="E11" s="537">
        <v>3000</v>
      </c>
      <c r="F11" s="2924" t="s">
        <v>14</v>
      </c>
      <c r="G11" s="2925"/>
      <c r="H11" s="536"/>
      <c r="I11" s="537">
        <v>2000</v>
      </c>
      <c r="J11" s="2924" t="s">
        <v>14</v>
      </c>
      <c r="K11" s="2925"/>
      <c r="L11" s="536"/>
      <c r="M11" s="537">
        <f>E11</f>
        <v>3000</v>
      </c>
      <c r="N11" s="2924" t="s">
        <v>14</v>
      </c>
      <c r="O11" s="2925"/>
      <c r="P11" s="536"/>
      <c r="Q11" s="537">
        <v>2000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928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44"/>
      <c r="D14" s="1744"/>
      <c r="E14" s="1745"/>
      <c r="F14" s="1733"/>
      <c r="G14" s="1744"/>
      <c r="H14" s="1744"/>
      <c r="I14" s="1745"/>
      <c r="J14" s="1733"/>
      <c r="K14" s="1744"/>
      <c r="L14" s="1744"/>
      <c r="M14" s="1745"/>
      <c r="N14" s="1733"/>
      <c r="O14" s="1744"/>
      <c r="P14" s="1744"/>
      <c r="Q14" s="1745"/>
    </row>
    <row r="15" spans="1:33" s="1401" customFormat="1" ht="15">
      <c r="A15" s="1400">
        <v>1</v>
      </c>
      <c r="B15" s="780"/>
      <c r="C15" s="1744"/>
      <c r="D15" s="1744"/>
      <c r="E15" s="1949">
        <v>200.10000000000002</v>
      </c>
      <c r="F15" s="1733"/>
      <c r="G15" s="1744"/>
      <c r="H15" s="1744"/>
      <c r="I15" s="1893">
        <v>103.4</v>
      </c>
      <c r="J15" s="1733"/>
      <c r="K15" s="1744"/>
      <c r="L15" s="1744"/>
      <c r="M15" s="1603">
        <v>145.5</v>
      </c>
      <c r="N15" s="1733"/>
      <c r="O15" s="1744"/>
      <c r="P15" s="1744"/>
      <c r="Q15" s="1893">
        <v>63</v>
      </c>
    </row>
    <row r="16" spans="1:33" s="539" customFormat="1" ht="15">
      <c r="A16" s="542">
        <v>2</v>
      </c>
      <c r="B16" s="780"/>
      <c r="C16" s="1744"/>
      <c r="D16" s="1744"/>
      <c r="E16" s="1949">
        <v>184.8</v>
      </c>
      <c r="F16" s="1733"/>
      <c r="G16" s="1744"/>
      <c r="H16" s="1744"/>
      <c r="I16" s="1893">
        <v>74.400000000000006</v>
      </c>
      <c r="J16" s="1733"/>
      <c r="K16" s="1744"/>
      <c r="L16" s="1744"/>
      <c r="M16" s="1603">
        <v>139.19999999999999</v>
      </c>
      <c r="N16" s="1733"/>
      <c r="O16" s="1744"/>
      <c r="P16" s="1744"/>
      <c r="Q16" s="1893">
        <v>44</v>
      </c>
    </row>
    <row r="17" spans="1:17" s="539" customFormat="1" ht="15">
      <c r="A17" s="542">
        <v>3</v>
      </c>
      <c r="B17" s="780"/>
      <c r="C17" s="1744"/>
      <c r="D17" s="1744"/>
      <c r="E17" s="1949">
        <v>168.6</v>
      </c>
      <c r="F17" s="1733"/>
      <c r="G17" s="1744"/>
      <c r="H17" s="1744"/>
      <c r="I17" s="1893">
        <v>70.199999999999989</v>
      </c>
      <c r="J17" s="1733"/>
      <c r="K17" s="1744"/>
      <c r="L17" s="1744"/>
      <c r="M17" s="1603">
        <v>130.19999999999999</v>
      </c>
      <c r="N17" s="1733"/>
      <c r="O17" s="1744"/>
      <c r="P17" s="1744"/>
      <c r="Q17" s="1893">
        <v>45.6</v>
      </c>
    </row>
    <row r="18" spans="1:17" s="539" customFormat="1" ht="15">
      <c r="A18" s="542">
        <v>4</v>
      </c>
      <c r="B18" s="780"/>
      <c r="C18" s="1744"/>
      <c r="D18" s="1744"/>
      <c r="E18" s="1949">
        <v>163.5</v>
      </c>
      <c r="F18" s="1733"/>
      <c r="G18" s="1744"/>
      <c r="H18" s="1744"/>
      <c r="I18" s="1893">
        <v>66.2</v>
      </c>
      <c r="J18" s="1733"/>
      <c r="K18" s="1744"/>
      <c r="L18" s="1744"/>
      <c r="M18" s="1603">
        <v>125.1</v>
      </c>
      <c r="N18" s="1733"/>
      <c r="O18" s="1744"/>
      <c r="P18" s="1744"/>
      <c r="Q18" s="1893">
        <v>45.8</v>
      </c>
    </row>
    <row r="19" spans="1:17" s="539" customFormat="1" ht="15">
      <c r="A19" s="542">
        <v>5</v>
      </c>
      <c r="B19" s="780"/>
      <c r="C19" s="1744"/>
      <c r="D19" s="1744"/>
      <c r="E19" s="1949">
        <v>171</v>
      </c>
      <c r="F19" s="1733"/>
      <c r="G19" s="1744"/>
      <c r="H19" s="1744"/>
      <c r="I19" s="1893">
        <v>65.599999999999994</v>
      </c>
      <c r="J19" s="1733"/>
      <c r="K19" s="1744"/>
      <c r="L19" s="1744"/>
      <c r="M19" s="1603">
        <v>120.6</v>
      </c>
      <c r="N19" s="1733"/>
      <c r="O19" s="1744"/>
      <c r="P19" s="1744"/>
      <c r="Q19" s="1893">
        <v>43.399999999999991</v>
      </c>
    </row>
    <row r="20" spans="1:17" s="539" customFormat="1" ht="15">
      <c r="A20" s="542">
        <v>6</v>
      </c>
      <c r="B20" s="780"/>
      <c r="C20" s="1744"/>
      <c r="D20" s="1744"/>
      <c r="E20" s="1949">
        <v>238.5</v>
      </c>
      <c r="F20" s="1733"/>
      <c r="G20" s="1744"/>
      <c r="H20" s="1744"/>
      <c r="I20" s="1893">
        <v>86</v>
      </c>
      <c r="J20" s="1733"/>
      <c r="K20" s="1744"/>
      <c r="L20" s="1744"/>
      <c r="M20" s="1603">
        <v>134.10000000000002</v>
      </c>
      <c r="N20" s="1733"/>
      <c r="O20" s="1744"/>
      <c r="P20" s="1744"/>
      <c r="Q20" s="1893">
        <v>47.6</v>
      </c>
    </row>
    <row r="21" spans="1:17" s="539" customFormat="1" ht="15">
      <c r="A21" s="542">
        <v>7</v>
      </c>
      <c r="B21" s="780"/>
      <c r="C21" s="1744"/>
      <c r="D21" s="1744"/>
      <c r="E21" s="1949">
        <v>258</v>
      </c>
      <c r="F21" s="1733"/>
      <c r="G21" s="1744"/>
      <c r="H21" s="1744"/>
      <c r="I21" s="1893">
        <v>121.19999999999999</v>
      </c>
      <c r="J21" s="1733"/>
      <c r="K21" s="1744"/>
      <c r="L21" s="1744"/>
      <c r="M21" s="1603">
        <v>136.80000000000001</v>
      </c>
      <c r="N21" s="1733"/>
      <c r="O21" s="1744"/>
      <c r="P21" s="1744"/>
      <c r="Q21" s="1893">
        <v>47.6</v>
      </c>
    </row>
    <row r="22" spans="1:17" s="539" customFormat="1" ht="15">
      <c r="A22" s="542">
        <v>8</v>
      </c>
      <c r="B22" s="780"/>
      <c r="C22" s="1744"/>
      <c r="D22" s="1744"/>
      <c r="E22" s="1949">
        <v>287.39999999999998</v>
      </c>
      <c r="F22" s="1733"/>
      <c r="G22" s="1744"/>
      <c r="H22" s="1744"/>
      <c r="I22" s="1893">
        <v>147.80000000000001</v>
      </c>
      <c r="J22" s="1733"/>
      <c r="K22" s="1744"/>
      <c r="L22" s="1744"/>
      <c r="M22" s="1603">
        <v>140.69999999999999</v>
      </c>
      <c r="N22" s="1733"/>
      <c r="O22" s="1744"/>
      <c r="P22" s="1744"/>
      <c r="Q22" s="1893">
        <v>51.2</v>
      </c>
    </row>
    <row r="23" spans="1:17" s="539" customFormat="1" ht="15">
      <c r="A23" s="542">
        <v>9</v>
      </c>
      <c r="B23" s="780"/>
      <c r="C23" s="1744"/>
      <c r="D23" s="1744"/>
      <c r="E23" s="1949">
        <v>381.59999999999997</v>
      </c>
      <c r="F23" s="1733"/>
      <c r="G23" s="1744"/>
      <c r="H23" s="1744"/>
      <c r="I23" s="1893">
        <v>148.60000000000002</v>
      </c>
      <c r="J23" s="1733"/>
      <c r="K23" s="1744"/>
      <c r="L23" s="1744"/>
      <c r="M23" s="1603">
        <v>182.39999999999998</v>
      </c>
      <c r="N23" s="1733"/>
      <c r="O23" s="1744"/>
      <c r="P23" s="1744"/>
      <c r="Q23" s="1893">
        <v>53.2</v>
      </c>
    </row>
    <row r="24" spans="1:17" s="539" customFormat="1" ht="15">
      <c r="A24" s="542">
        <v>10</v>
      </c>
      <c r="B24" s="780"/>
      <c r="C24" s="1744"/>
      <c r="D24" s="1744"/>
      <c r="E24" s="1949">
        <v>438</v>
      </c>
      <c r="F24" s="1733"/>
      <c r="G24" s="1744"/>
      <c r="H24" s="1744"/>
      <c r="I24" s="1893">
        <v>151.60000000000002</v>
      </c>
      <c r="J24" s="1733"/>
      <c r="K24" s="1744"/>
      <c r="L24" s="1744"/>
      <c r="M24" s="1603">
        <v>225.59999999999997</v>
      </c>
      <c r="N24" s="1733"/>
      <c r="O24" s="1744"/>
      <c r="P24" s="1744"/>
      <c r="Q24" s="1893">
        <v>54.400000000000006</v>
      </c>
    </row>
    <row r="25" spans="1:17" s="539" customFormat="1" ht="15">
      <c r="A25" s="542">
        <v>11</v>
      </c>
      <c r="B25" s="780"/>
      <c r="C25" s="1744"/>
      <c r="D25" s="1744"/>
      <c r="E25" s="1949">
        <v>406.8</v>
      </c>
      <c r="F25" s="1733"/>
      <c r="G25" s="1744"/>
      <c r="H25" s="1744"/>
      <c r="I25" s="1893">
        <v>142.60000000000002</v>
      </c>
      <c r="J25" s="1733"/>
      <c r="K25" s="1744"/>
      <c r="L25" s="1744"/>
      <c r="M25" s="1603">
        <v>189.59999999999997</v>
      </c>
      <c r="N25" s="1733"/>
      <c r="O25" s="1744"/>
      <c r="P25" s="1744"/>
      <c r="Q25" s="1893">
        <v>57.2</v>
      </c>
    </row>
    <row r="26" spans="1:17" s="539" customFormat="1" ht="15">
      <c r="A26" s="542">
        <v>12</v>
      </c>
      <c r="B26" s="780"/>
      <c r="C26" s="1744"/>
      <c r="D26" s="1744"/>
      <c r="E26" s="1949">
        <v>409.20000000000005</v>
      </c>
      <c r="F26" s="1733"/>
      <c r="G26" s="1744"/>
      <c r="H26" s="1744"/>
      <c r="I26" s="1893">
        <v>133.80000000000001</v>
      </c>
      <c r="J26" s="1733"/>
      <c r="K26" s="1744"/>
      <c r="L26" s="1744"/>
      <c r="M26" s="1603">
        <v>197.7</v>
      </c>
      <c r="N26" s="1733"/>
      <c r="O26" s="1744"/>
      <c r="P26" s="1744"/>
      <c r="Q26" s="1893">
        <v>56.8</v>
      </c>
    </row>
    <row r="27" spans="1:17" s="539" customFormat="1" ht="15">
      <c r="A27" s="542">
        <v>13</v>
      </c>
      <c r="B27" s="780"/>
      <c r="C27" s="1744"/>
      <c r="D27" s="1744"/>
      <c r="E27" s="1949">
        <v>379.8</v>
      </c>
      <c r="F27" s="1733"/>
      <c r="G27" s="1744"/>
      <c r="H27" s="1744"/>
      <c r="I27" s="1893">
        <v>141.4</v>
      </c>
      <c r="J27" s="1733"/>
      <c r="K27" s="1744"/>
      <c r="L27" s="1744"/>
      <c r="M27" s="1603">
        <v>166.8</v>
      </c>
      <c r="N27" s="1733"/>
      <c r="O27" s="1744"/>
      <c r="P27" s="1744"/>
      <c r="Q27" s="1893">
        <v>56.000000000000007</v>
      </c>
    </row>
    <row r="28" spans="1:17" s="539" customFormat="1" ht="15">
      <c r="A28" s="542">
        <v>14</v>
      </c>
      <c r="B28" s="780"/>
      <c r="C28" s="1744"/>
      <c r="D28" s="1744"/>
      <c r="E28" s="1949">
        <v>390.9</v>
      </c>
      <c r="F28" s="1733"/>
      <c r="G28" s="1744"/>
      <c r="H28" s="1744"/>
      <c r="I28" s="1893">
        <v>137.4</v>
      </c>
      <c r="J28" s="1733"/>
      <c r="K28" s="1744"/>
      <c r="L28" s="1744"/>
      <c r="M28" s="1603">
        <v>201.89999999999998</v>
      </c>
      <c r="N28" s="1733"/>
      <c r="O28" s="1744"/>
      <c r="P28" s="1744"/>
      <c r="Q28" s="1893">
        <v>53.199999999999996</v>
      </c>
    </row>
    <row r="29" spans="1:17" s="539" customFormat="1" ht="15">
      <c r="A29" s="542">
        <v>15</v>
      </c>
      <c r="B29" s="780"/>
      <c r="C29" s="1744"/>
      <c r="D29" s="1744"/>
      <c r="E29" s="1949">
        <v>396.9</v>
      </c>
      <c r="F29" s="1733"/>
      <c r="G29" s="1744"/>
      <c r="H29" s="1744"/>
      <c r="I29" s="1893">
        <v>130.4</v>
      </c>
      <c r="J29" s="1733"/>
      <c r="K29" s="1744"/>
      <c r="L29" s="1744"/>
      <c r="M29" s="1603">
        <v>235.20000000000002</v>
      </c>
      <c r="N29" s="1733"/>
      <c r="O29" s="1744"/>
      <c r="P29" s="1744"/>
      <c r="Q29" s="1893">
        <v>54.2</v>
      </c>
    </row>
    <row r="30" spans="1:17" s="539" customFormat="1" ht="15">
      <c r="A30" s="542">
        <v>16</v>
      </c>
      <c r="B30" s="780"/>
      <c r="C30" s="1744"/>
      <c r="D30" s="1744"/>
      <c r="E30" s="1949">
        <v>343.5</v>
      </c>
      <c r="F30" s="1733"/>
      <c r="G30" s="1744"/>
      <c r="H30" s="1744"/>
      <c r="I30" s="1893">
        <v>120.4</v>
      </c>
      <c r="J30" s="1733"/>
      <c r="K30" s="1744"/>
      <c r="L30" s="1744"/>
      <c r="M30" s="1603">
        <v>162.30000000000001</v>
      </c>
      <c r="N30" s="1733"/>
      <c r="O30" s="1744"/>
      <c r="P30" s="1744"/>
      <c r="Q30" s="1893">
        <v>51.800000000000004</v>
      </c>
    </row>
    <row r="31" spans="1:17" s="543" customFormat="1" ht="15">
      <c r="A31" s="542">
        <v>17</v>
      </c>
      <c r="B31" s="780"/>
      <c r="C31" s="1744"/>
      <c r="D31" s="1744"/>
      <c r="E31" s="1949">
        <v>346.5</v>
      </c>
      <c r="F31" s="1733"/>
      <c r="G31" s="1744"/>
      <c r="H31" s="1744"/>
      <c r="I31" s="1893">
        <v>134</v>
      </c>
      <c r="J31" s="1733"/>
      <c r="K31" s="1744"/>
      <c r="L31" s="1744"/>
      <c r="M31" s="1603">
        <v>185.09999999999997</v>
      </c>
      <c r="N31" s="1733"/>
      <c r="O31" s="1744"/>
      <c r="P31" s="1744"/>
      <c r="Q31" s="1893">
        <v>52</v>
      </c>
    </row>
    <row r="32" spans="1:17" s="543" customFormat="1" ht="15">
      <c r="A32" s="542">
        <v>18</v>
      </c>
      <c r="B32" s="780"/>
      <c r="C32" s="1744"/>
      <c r="D32" s="1744"/>
      <c r="E32" s="1949">
        <v>306.3</v>
      </c>
      <c r="F32" s="1733"/>
      <c r="G32" s="1744"/>
      <c r="H32" s="1744"/>
      <c r="I32" s="1893">
        <v>135.39999999999998</v>
      </c>
      <c r="J32" s="1733"/>
      <c r="K32" s="1744"/>
      <c r="L32" s="1744"/>
      <c r="M32" s="1603">
        <v>146.39999999999998</v>
      </c>
      <c r="N32" s="1733"/>
      <c r="O32" s="1744"/>
      <c r="P32" s="1744"/>
      <c r="Q32" s="1893">
        <v>53.2</v>
      </c>
    </row>
    <row r="33" spans="1:33" s="543" customFormat="1" ht="15">
      <c r="A33" s="542">
        <v>19</v>
      </c>
      <c r="B33" s="780"/>
      <c r="C33" s="1744"/>
      <c r="D33" s="1744"/>
      <c r="E33" s="1949">
        <v>291</v>
      </c>
      <c r="F33" s="1733"/>
      <c r="G33" s="1744"/>
      <c r="H33" s="1744"/>
      <c r="I33" s="1893">
        <v>153.60000000000002</v>
      </c>
      <c r="J33" s="1733"/>
      <c r="K33" s="1744"/>
      <c r="L33" s="1744"/>
      <c r="M33" s="1603">
        <v>146.1</v>
      </c>
      <c r="N33" s="1733"/>
      <c r="O33" s="1744"/>
      <c r="P33" s="1744"/>
      <c r="Q33" s="1893">
        <v>54.400000000000006</v>
      </c>
    </row>
    <row r="34" spans="1:33" s="543" customFormat="1" ht="15">
      <c r="A34" s="542">
        <v>20</v>
      </c>
      <c r="B34" s="780"/>
      <c r="C34" s="1744"/>
      <c r="D34" s="1744"/>
      <c r="E34" s="1949">
        <v>288.89999999999998</v>
      </c>
      <c r="F34" s="1733"/>
      <c r="G34" s="1744"/>
      <c r="H34" s="1744"/>
      <c r="I34" s="1893">
        <v>161</v>
      </c>
      <c r="J34" s="1733"/>
      <c r="K34" s="1744"/>
      <c r="L34" s="1744"/>
      <c r="M34" s="1603">
        <v>147.30000000000001</v>
      </c>
      <c r="N34" s="1733"/>
      <c r="O34" s="1744"/>
      <c r="P34" s="1744"/>
      <c r="Q34" s="1893">
        <v>54</v>
      </c>
    </row>
    <row r="35" spans="1:33" s="543" customFormat="1" ht="15">
      <c r="A35" s="542">
        <v>21</v>
      </c>
      <c r="B35" s="780"/>
      <c r="C35" s="1744"/>
      <c r="D35" s="1744"/>
      <c r="E35" s="1949">
        <v>278.39999999999998</v>
      </c>
      <c r="F35" s="1733"/>
      <c r="G35" s="1744"/>
      <c r="H35" s="1744"/>
      <c r="I35" s="1893">
        <v>167</v>
      </c>
      <c r="J35" s="1733"/>
      <c r="K35" s="1744"/>
      <c r="L35" s="1744"/>
      <c r="M35" s="1603">
        <v>135.9</v>
      </c>
      <c r="N35" s="1733"/>
      <c r="O35" s="1744"/>
      <c r="P35" s="1744"/>
      <c r="Q35" s="1893">
        <v>52.199999999999996</v>
      </c>
    </row>
    <row r="36" spans="1:33" s="543" customFormat="1" ht="15">
      <c r="A36" s="542">
        <v>22</v>
      </c>
      <c r="B36" s="780"/>
      <c r="C36" s="1744"/>
      <c r="D36" s="1744"/>
      <c r="E36" s="1949">
        <v>275.39999999999998</v>
      </c>
      <c r="F36" s="1733"/>
      <c r="G36" s="1744"/>
      <c r="H36" s="1744"/>
      <c r="I36" s="1893">
        <v>161.80000000000001</v>
      </c>
      <c r="J36" s="1733"/>
      <c r="K36" s="1744"/>
      <c r="L36" s="1744"/>
      <c r="M36" s="1603">
        <v>132.60000000000002</v>
      </c>
      <c r="N36" s="1733"/>
      <c r="O36" s="1744"/>
      <c r="P36" s="1744"/>
      <c r="Q36" s="1893">
        <v>51.2</v>
      </c>
    </row>
    <row r="37" spans="1:33" s="543" customFormat="1" ht="15">
      <c r="A37" s="542">
        <v>23</v>
      </c>
      <c r="B37" s="813"/>
      <c r="C37" s="1744"/>
      <c r="D37" s="1744"/>
      <c r="E37" s="1946">
        <v>242.7</v>
      </c>
      <c r="F37" s="1733"/>
      <c r="G37" s="1744"/>
      <c r="H37" s="1744"/>
      <c r="I37" s="1893">
        <v>135.80000000000001</v>
      </c>
      <c r="J37" s="1733"/>
      <c r="K37" s="1744"/>
      <c r="L37" s="1744"/>
      <c r="M37" s="1603">
        <v>129.6</v>
      </c>
      <c r="N37" s="1733"/>
      <c r="O37" s="1744"/>
      <c r="P37" s="1744"/>
      <c r="Q37" s="1893">
        <v>49</v>
      </c>
    </row>
    <row r="38" spans="1:33" s="543" customFormat="1" ht="15">
      <c r="A38" s="542">
        <v>24</v>
      </c>
      <c r="B38" s="813"/>
      <c r="C38" s="1744"/>
      <c r="D38" s="1744"/>
      <c r="E38" s="1946">
        <v>228.60000000000002</v>
      </c>
      <c r="F38" s="1733"/>
      <c r="G38" s="1744"/>
      <c r="H38" s="1744"/>
      <c r="I38" s="1893">
        <v>108.19999999999999</v>
      </c>
      <c r="J38" s="1733"/>
      <c r="K38" s="1744"/>
      <c r="L38" s="1744"/>
      <c r="M38" s="1603">
        <v>137.4</v>
      </c>
      <c r="N38" s="1733"/>
      <c r="O38" s="1744"/>
      <c r="P38" s="1744"/>
      <c r="Q38" s="1893">
        <v>48.2</v>
      </c>
    </row>
    <row r="39" spans="1:33" s="543" customFormat="1" ht="15">
      <c r="A39" s="542" t="s">
        <v>19</v>
      </c>
      <c r="B39" s="795"/>
      <c r="C39" s="1744"/>
      <c r="D39" s="1744"/>
      <c r="E39" s="1746">
        <f>SUM(E15:E38)</f>
        <v>7076.4</v>
      </c>
      <c r="F39" s="1744"/>
      <c r="G39" s="1744"/>
      <c r="H39" s="1744"/>
      <c r="I39" s="1746">
        <f>SUM(I15:I38)</f>
        <v>2997.8</v>
      </c>
      <c r="J39" s="1744"/>
      <c r="K39" s="1744"/>
      <c r="L39" s="1744"/>
      <c r="M39" s="1746">
        <f>SUM(M15:M38)</f>
        <v>3794.1</v>
      </c>
      <c r="N39" s="1744"/>
      <c r="O39" s="1744"/>
      <c r="P39" s="1744"/>
      <c r="Q39" s="1746">
        <f>SUM(Q15:Q38)</f>
        <v>1239.2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651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33" t="s">
        <v>484</v>
      </c>
      <c r="C1" s="2142"/>
      <c r="D1" s="2142"/>
      <c r="E1" s="2142"/>
      <c r="F1" s="2142"/>
      <c r="J1" s="801" t="s">
        <v>176</v>
      </c>
      <c r="N1" s="532" t="s">
        <v>124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934" t="s">
        <v>1</v>
      </c>
      <c r="C2" s="2128"/>
      <c r="D2" s="2128"/>
      <c r="E2" s="2128"/>
      <c r="F2" s="2128"/>
      <c r="N2" s="2934" t="s">
        <v>2</v>
      </c>
      <c r="O2" s="2937"/>
      <c r="P2" s="2937"/>
      <c r="Q2" s="2937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939" t="s">
        <v>125</v>
      </c>
      <c r="C3" s="2937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938" t="s">
        <v>4</v>
      </c>
      <c r="C4" s="2142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940" t="s">
        <v>7</v>
      </c>
      <c r="C5" s="2140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93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93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311" t="s">
        <v>427</v>
      </c>
      <c r="B8" s="1297" t="s">
        <v>428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926" t="s">
        <v>9</v>
      </c>
      <c r="B9" s="2929" t="s">
        <v>10</v>
      </c>
      <c r="C9" s="2930"/>
      <c r="D9" s="2930"/>
      <c r="E9" s="2930"/>
      <c r="F9" s="2930"/>
      <c r="G9" s="2930"/>
      <c r="H9" s="2930"/>
      <c r="I9" s="2931"/>
      <c r="J9" s="2929" t="s">
        <v>11</v>
      </c>
      <c r="K9" s="2930"/>
      <c r="L9" s="2930"/>
      <c r="M9" s="2930"/>
      <c r="N9" s="2930"/>
      <c r="O9" s="2930"/>
      <c r="P9" s="2930"/>
      <c r="Q9" s="2931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927"/>
      <c r="B10" s="2924" t="s">
        <v>311</v>
      </c>
      <c r="C10" s="2925"/>
      <c r="D10" s="2925"/>
      <c r="E10" s="2932"/>
      <c r="F10" s="2924" t="s">
        <v>312</v>
      </c>
      <c r="G10" s="2135"/>
      <c r="H10" s="2135"/>
      <c r="I10" s="2136"/>
      <c r="J10" s="2924" t="s">
        <v>311</v>
      </c>
      <c r="K10" s="2925"/>
      <c r="L10" s="2925"/>
      <c r="M10" s="2932"/>
      <c r="N10" s="2924" t="s">
        <v>312</v>
      </c>
      <c r="O10" s="2135"/>
      <c r="P10" s="2135"/>
      <c r="Q10" s="2136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927"/>
      <c r="B11" s="2924" t="s">
        <v>14</v>
      </c>
      <c r="C11" s="2925"/>
      <c r="E11" s="537">
        <v>30</v>
      </c>
      <c r="F11" s="2924" t="s">
        <v>14</v>
      </c>
      <c r="G11" s="2925"/>
      <c r="H11" s="536"/>
      <c r="I11" s="537">
        <v>40</v>
      </c>
      <c r="J11" s="2924" t="s">
        <v>14</v>
      </c>
      <c r="K11" s="2925"/>
      <c r="L11" s="536"/>
      <c r="M11" s="537">
        <f>E11</f>
        <v>30</v>
      </c>
      <c r="N11" s="2924" t="s">
        <v>14</v>
      </c>
      <c r="O11" s="2925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928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44"/>
      <c r="D14" s="1744"/>
      <c r="E14" s="1745"/>
      <c r="F14" s="1733"/>
      <c r="G14" s="1744"/>
      <c r="H14" s="1744"/>
      <c r="I14" s="1745"/>
      <c r="J14" s="1733"/>
      <c r="K14" s="1744"/>
      <c r="L14" s="1744"/>
      <c r="M14" s="1745"/>
      <c r="N14" s="1733"/>
      <c r="O14" s="1744"/>
      <c r="P14" s="1744"/>
      <c r="Q14" s="1745"/>
    </row>
    <row r="15" spans="1:33" s="1401" customFormat="1" ht="15">
      <c r="A15" s="1400">
        <v>1</v>
      </c>
      <c r="B15" s="780"/>
      <c r="C15" s="1744"/>
      <c r="D15" s="1744"/>
      <c r="E15" s="1949">
        <v>12.72</v>
      </c>
      <c r="F15" s="1733"/>
      <c r="G15" s="1744"/>
      <c r="H15" s="1744"/>
      <c r="I15" s="1603">
        <v>4.4800000000000004</v>
      </c>
      <c r="J15" s="1733"/>
      <c r="K15" s="1744"/>
      <c r="L15" s="1744"/>
      <c r="M15" s="1603">
        <v>7.7100000000000009</v>
      </c>
      <c r="N15" s="1733"/>
      <c r="O15" s="1744"/>
      <c r="P15" s="1744"/>
      <c r="Q15" s="1603">
        <v>4.0199999999999996</v>
      </c>
    </row>
    <row r="16" spans="1:33" s="539" customFormat="1" ht="15">
      <c r="A16" s="542">
        <v>2</v>
      </c>
      <c r="B16" s="780"/>
      <c r="C16" s="1744"/>
      <c r="D16" s="1744"/>
      <c r="E16" s="1949">
        <v>10.125</v>
      </c>
      <c r="F16" s="1733"/>
      <c r="G16" s="1744"/>
      <c r="H16" s="1744"/>
      <c r="I16" s="1603">
        <v>4.2</v>
      </c>
      <c r="J16" s="1733"/>
      <c r="K16" s="1744"/>
      <c r="L16" s="1744"/>
      <c r="M16" s="1603">
        <v>7.665</v>
      </c>
      <c r="N16" s="1733"/>
      <c r="O16" s="1744"/>
      <c r="P16" s="1744"/>
      <c r="Q16" s="1603">
        <v>3.94</v>
      </c>
    </row>
    <row r="17" spans="1:17" s="539" customFormat="1" ht="15">
      <c r="A17" s="542">
        <v>3</v>
      </c>
      <c r="B17" s="780"/>
      <c r="C17" s="1744"/>
      <c r="D17" s="1744"/>
      <c r="E17" s="1949">
        <v>9.4499999999999993</v>
      </c>
      <c r="F17" s="1733"/>
      <c r="G17" s="1744"/>
      <c r="H17" s="1744"/>
      <c r="I17" s="1603">
        <v>4.32</v>
      </c>
      <c r="J17" s="1733"/>
      <c r="K17" s="1744"/>
      <c r="L17" s="1744"/>
      <c r="M17" s="1603">
        <v>7.0649999999999995</v>
      </c>
      <c r="N17" s="1733"/>
      <c r="O17" s="1744"/>
      <c r="P17" s="1744"/>
      <c r="Q17" s="1603">
        <v>3.96</v>
      </c>
    </row>
    <row r="18" spans="1:17" s="539" customFormat="1" ht="15">
      <c r="A18" s="542">
        <v>4</v>
      </c>
      <c r="B18" s="780"/>
      <c r="C18" s="1744"/>
      <c r="D18" s="1744"/>
      <c r="E18" s="1949">
        <v>9.48</v>
      </c>
      <c r="F18" s="1733"/>
      <c r="G18" s="1744"/>
      <c r="H18" s="1744"/>
      <c r="I18" s="1603">
        <v>3.98</v>
      </c>
      <c r="J18" s="1733"/>
      <c r="K18" s="1744"/>
      <c r="L18" s="1744"/>
      <c r="M18" s="1603">
        <v>7.0350000000000001</v>
      </c>
      <c r="N18" s="1733"/>
      <c r="O18" s="1744"/>
      <c r="P18" s="1744"/>
      <c r="Q18" s="1603">
        <v>3.86</v>
      </c>
    </row>
    <row r="19" spans="1:17" s="539" customFormat="1" ht="15">
      <c r="A19" s="542">
        <v>5</v>
      </c>
      <c r="B19" s="780"/>
      <c r="C19" s="1744"/>
      <c r="D19" s="1744"/>
      <c r="E19" s="1949">
        <v>9.93</v>
      </c>
      <c r="F19" s="1733"/>
      <c r="G19" s="1744"/>
      <c r="H19" s="1744"/>
      <c r="I19" s="1603">
        <v>3.9</v>
      </c>
      <c r="J19" s="1733"/>
      <c r="K19" s="1744"/>
      <c r="L19" s="1744"/>
      <c r="M19" s="1603">
        <v>7.2749999999999995</v>
      </c>
      <c r="N19" s="1733"/>
      <c r="O19" s="1744"/>
      <c r="P19" s="1744"/>
      <c r="Q19" s="1603">
        <v>3.88</v>
      </c>
    </row>
    <row r="20" spans="1:17" s="539" customFormat="1" ht="15">
      <c r="A20" s="542">
        <v>6</v>
      </c>
      <c r="B20" s="780"/>
      <c r="C20" s="1744"/>
      <c r="D20" s="1744"/>
      <c r="E20" s="1949">
        <v>10.905000000000001</v>
      </c>
      <c r="F20" s="1733"/>
      <c r="G20" s="1744"/>
      <c r="H20" s="1744"/>
      <c r="I20" s="1603">
        <v>4.42</v>
      </c>
      <c r="J20" s="1733"/>
      <c r="K20" s="1744"/>
      <c r="L20" s="1744"/>
      <c r="M20" s="1603">
        <v>7.5449999999999999</v>
      </c>
      <c r="N20" s="1733"/>
      <c r="O20" s="1744"/>
      <c r="P20" s="1744"/>
      <c r="Q20" s="1603">
        <v>3.6399999999999997</v>
      </c>
    </row>
    <row r="21" spans="1:17" s="539" customFormat="1" ht="15">
      <c r="A21" s="542">
        <v>7</v>
      </c>
      <c r="B21" s="780"/>
      <c r="C21" s="1744"/>
      <c r="D21" s="1744"/>
      <c r="E21" s="1949">
        <v>15.75</v>
      </c>
      <c r="F21" s="1733"/>
      <c r="G21" s="1744"/>
      <c r="H21" s="1744"/>
      <c r="I21" s="1603">
        <v>5.18</v>
      </c>
      <c r="J21" s="1733"/>
      <c r="K21" s="1744"/>
      <c r="L21" s="1744"/>
      <c r="M21" s="1603">
        <v>7.32</v>
      </c>
      <c r="N21" s="1733"/>
      <c r="O21" s="1744"/>
      <c r="P21" s="1744"/>
      <c r="Q21" s="1603">
        <v>3.86</v>
      </c>
    </row>
    <row r="22" spans="1:17" s="539" customFormat="1" ht="15">
      <c r="A22" s="542">
        <v>8</v>
      </c>
      <c r="B22" s="780"/>
      <c r="C22" s="1744"/>
      <c r="D22" s="1744"/>
      <c r="E22" s="1949">
        <v>21.705000000000002</v>
      </c>
      <c r="F22" s="1733"/>
      <c r="G22" s="1744"/>
      <c r="H22" s="1744"/>
      <c r="I22" s="1603">
        <v>5.74</v>
      </c>
      <c r="J22" s="1733"/>
      <c r="K22" s="1744"/>
      <c r="L22" s="1744"/>
      <c r="M22" s="1603">
        <v>7.95</v>
      </c>
      <c r="N22" s="1733"/>
      <c r="O22" s="1744"/>
      <c r="P22" s="1744"/>
      <c r="Q22" s="1603">
        <v>3.96</v>
      </c>
    </row>
    <row r="23" spans="1:17" s="539" customFormat="1" ht="15">
      <c r="A23" s="542">
        <v>9</v>
      </c>
      <c r="B23" s="780"/>
      <c r="C23" s="1744"/>
      <c r="D23" s="1744"/>
      <c r="E23" s="1949">
        <v>23.055</v>
      </c>
      <c r="F23" s="1733"/>
      <c r="G23" s="1744"/>
      <c r="H23" s="1744"/>
      <c r="I23" s="1603">
        <v>5.82</v>
      </c>
      <c r="J23" s="1733"/>
      <c r="K23" s="1744"/>
      <c r="L23" s="1744"/>
      <c r="M23" s="1603">
        <v>8.3849999999999998</v>
      </c>
      <c r="N23" s="1733"/>
      <c r="O23" s="1744"/>
      <c r="P23" s="1744"/>
      <c r="Q23" s="1603">
        <v>3.94</v>
      </c>
    </row>
    <row r="24" spans="1:17" s="539" customFormat="1" ht="15">
      <c r="A24" s="542">
        <v>10</v>
      </c>
      <c r="B24" s="780"/>
      <c r="C24" s="1744"/>
      <c r="D24" s="1744"/>
      <c r="E24" s="1949">
        <v>23.61</v>
      </c>
      <c r="F24" s="1733"/>
      <c r="G24" s="1744"/>
      <c r="H24" s="1744"/>
      <c r="I24" s="1603">
        <v>5.92</v>
      </c>
      <c r="J24" s="1733"/>
      <c r="K24" s="1744"/>
      <c r="L24" s="1744"/>
      <c r="M24" s="1603">
        <v>9.9149999999999991</v>
      </c>
      <c r="N24" s="1733"/>
      <c r="O24" s="1744"/>
      <c r="P24" s="1744"/>
      <c r="Q24" s="1603">
        <v>3.88</v>
      </c>
    </row>
    <row r="25" spans="1:17" s="539" customFormat="1" ht="15">
      <c r="A25" s="542">
        <v>11</v>
      </c>
      <c r="B25" s="780"/>
      <c r="C25" s="1744"/>
      <c r="D25" s="1744"/>
      <c r="E25" s="1949">
        <v>20.009999999999998</v>
      </c>
      <c r="F25" s="1733"/>
      <c r="G25" s="1744"/>
      <c r="H25" s="1744"/>
      <c r="I25" s="1603">
        <v>5.3000000000000007</v>
      </c>
      <c r="J25" s="1733"/>
      <c r="K25" s="1744"/>
      <c r="L25" s="1744"/>
      <c r="M25" s="1603">
        <v>9.2100000000000009</v>
      </c>
      <c r="N25" s="1733"/>
      <c r="O25" s="1744"/>
      <c r="P25" s="1744"/>
      <c r="Q25" s="1603">
        <v>3.26</v>
      </c>
    </row>
    <row r="26" spans="1:17" s="539" customFormat="1" ht="15">
      <c r="A26" s="542">
        <v>12</v>
      </c>
      <c r="B26" s="780"/>
      <c r="C26" s="1744"/>
      <c r="D26" s="1744"/>
      <c r="E26" s="1949">
        <v>18.990000000000002</v>
      </c>
      <c r="F26" s="1733"/>
      <c r="G26" s="1744"/>
      <c r="H26" s="1744"/>
      <c r="I26" s="1603">
        <v>6.18</v>
      </c>
      <c r="J26" s="1733"/>
      <c r="K26" s="1744"/>
      <c r="L26" s="1744"/>
      <c r="M26" s="1603">
        <v>8.8049999999999997</v>
      </c>
      <c r="N26" s="1733"/>
      <c r="O26" s="1744"/>
      <c r="P26" s="1744"/>
      <c r="Q26" s="1603">
        <v>3.9</v>
      </c>
    </row>
    <row r="27" spans="1:17" s="539" customFormat="1" ht="15">
      <c r="A27" s="542">
        <v>13</v>
      </c>
      <c r="B27" s="780"/>
      <c r="C27" s="1744"/>
      <c r="D27" s="1744"/>
      <c r="E27" s="1949">
        <v>23.61</v>
      </c>
      <c r="F27" s="1733"/>
      <c r="G27" s="1744"/>
      <c r="H27" s="1744"/>
      <c r="I27" s="1603">
        <v>6.4600000000000009</v>
      </c>
      <c r="J27" s="1733"/>
      <c r="K27" s="1744"/>
      <c r="L27" s="1744"/>
      <c r="M27" s="1603">
        <v>9.24</v>
      </c>
      <c r="N27" s="1733"/>
      <c r="O27" s="1744"/>
      <c r="P27" s="1744"/>
      <c r="Q27" s="1603">
        <v>4.1400000000000006</v>
      </c>
    </row>
    <row r="28" spans="1:17" s="539" customFormat="1" ht="15">
      <c r="A28" s="542">
        <v>14</v>
      </c>
      <c r="B28" s="780"/>
      <c r="C28" s="1744"/>
      <c r="D28" s="1744"/>
      <c r="E28" s="1949">
        <v>22.53</v>
      </c>
      <c r="F28" s="1733"/>
      <c r="G28" s="1744"/>
      <c r="H28" s="1744"/>
      <c r="I28" s="1603">
        <v>6.5400000000000009</v>
      </c>
      <c r="J28" s="1733"/>
      <c r="K28" s="1744"/>
      <c r="L28" s="1744"/>
      <c r="M28" s="1603">
        <v>9.39</v>
      </c>
      <c r="N28" s="1733"/>
      <c r="O28" s="1744"/>
      <c r="P28" s="1744"/>
      <c r="Q28" s="1603">
        <v>4.4400000000000004</v>
      </c>
    </row>
    <row r="29" spans="1:17" s="539" customFormat="1" ht="15">
      <c r="A29" s="542">
        <v>15</v>
      </c>
      <c r="B29" s="780"/>
      <c r="C29" s="1744"/>
      <c r="D29" s="1744"/>
      <c r="E29" s="1949">
        <v>20.34</v>
      </c>
      <c r="F29" s="1733"/>
      <c r="G29" s="1744"/>
      <c r="H29" s="1744"/>
      <c r="I29" s="1603">
        <v>6.1400000000000006</v>
      </c>
      <c r="J29" s="1733"/>
      <c r="K29" s="1744"/>
      <c r="L29" s="1744"/>
      <c r="M29" s="1603">
        <v>8.8650000000000002</v>
      </c>
      <c r="N29" s="1733"/>
      <c r="O29" s="1744"/>
      <c r="P29" s="1744"/>
      <c r="Q29" s="1603">
        <v>3.96</v>
      </c>
    </row>
    <row r="30" spans="1:17" s="539" customFormat="1" ht="15">
      <c r="A30" s="542">
        <v>16</v>
      </c>
      <c r="B30" s="780"/>
      <c r="C30" s="1744"/>
      <c r="D30" s="1744"/>
      <c r="E30" s="1949">
        <v>21.060000000000002</v>
      </c>
      <c r="F30" s="1733"/>
      <c r="G30" s="1744"/>
      <c r="H30" s="1744"/>
      <c r="I30" s="1603">
        <v>5.68</v>
      </c>
      <c r="J30" s="1733"/>
      <c r="K30" s="1744"/>
      <c r="L30" s="1744"/>
      <c r="M30" s="1603">
        <v>9.4499999999999993</v>
      </c>
      <c r="N30" s="1733"/>
      <c r="O30" s="1744"/>
      <c r="P30" s="1744"/>
      <c r="Q30" s="1603">
        <v>4.5</v>
      </c>
    </row>
    <row r="31" spans="1:17" s="543" customFormat="1" ht="15">
      <c r="A31" s="542">
        <v>17</v>
      </c>
      <c r="B31" s="780"/>
      <c r="C31" s="1744"/>
      <c r="D31" s="1744"/>
      <c r="E31" s="1949">
        <v>19.5</v>
      </c>
      <c r="F31" s="1733"/>
      <c r="G31" s="1744"/>
      <c r="H31" s="1744"/>
      <c r="I31" s="1603">
        <v>6.8599999999999994</v>
      </c>
      <c r="J31" s="1733"/>
      <c r="K31" s="1744"/>
      <c r="L31" s="1744"/>
      <c r="M31" s="1603">
        <v>8.8649999999999984</v>
      </c>
      <c r="N31" s="1733"/>
      <c r="O31" s="1744"/>
      <c r="P31" s="1744"/>
      <c r="Q31" s="1603">
        <v>4.3800000000000008</v>
      </c>
    </row>
    <row r="32" spans="1:17" s="543" customFormat="1" ht="15">
      <c r="A32" s="542">
        <v>18</v>
      </c>
      <c r="B32" s="780"/>
      <c r="C32" s="1744"/>
      <c r="D32" s="1744"/>
      <c r="E32" s="1949">
        <v>23.580000000000002</v>
      </c>
      <c r="F32" s="1733"/>
      <c r="G32" s="1744"/>
      <c r="H32" s="1744"/>
      <c r="I32" s="1603">
        <v>7.26</v>
      </c>
      <c r="J32" s="1733"/>
      <c r="K32" s="1744"/>
      <c r="L32" s="1744"/>
      <c r="M32" s="1603">
        <v>8.9550000000000001</v>
      </c>
      <c r="N32" s="1733"/>
      <c r="O32" s="1744"/>
      <c r="P32" s="1744"/>
      <c r="Q32" s="1603">
        <v>4.5600000000000005</v>
      </c>
    </row>
    <row r="33" spans="1:33" s="543" customFormat="1" ht="15">
      <c r="A33" s="542">
        <v>19</v>
      </c>
      <c r="B33" s="780"/>
      <c r="C33" s="1744"/>
      <c r="D33" s="1744"/>
      <c r="E33" s="1949">
        <v>27.074999999999996</v>
      </c>
      <c r="F33" s="1733"/>
      <c r="G33" s="1744"/>
      <c r="H33" s="1744"/>
      <c r="I33" s="1603">
        <v>7.6400000000000006</v>
      </c>
      <c r="J33" s="1733"/>
      <c r="K33" s="1744"/>
      <c r="L33" s="1744"/>
      <c r="M33" s="1603">
        <v>9.1050000000000004</v>
      </c>
      <c r="N33" s="1733"/>
      <c r="O33" s="1744"/>
      <c r="P33" s="1744"/>
      <c r="Q33" s="1603">
        <v>4.32</v>
      </c>
    </row>
    <row r="34" spans="1:33" s="543" customFormat="1" ht="15">
      <c r="A34" s="542">
        <v>20</v>
      </c>
      <c r="B34" s="780"/>
      <c r="C34" s="1744"/>
      <c r="D34" s="1744"/>
      <c r="E34" s="1949">
        <v>24.090000000000003</v>
      </c>
      <c r="F34" s="1733"/>
      <c r="G34" s="1744"/>
      <c r="H34" s="1744"/>
      <c r="I34" s="1603">
        <v>7.62</v>
      </c>
      <c r="J34" s="1733"/>
      <c r="K34" s="1744"/>
      <c r="L34" s="1744"/>
      <c r="M34" s="1603">
        <v>8.3250000000000011</v>
      </c>
      <c r="N34" s="1733"/>
      <c r="O34" s="1744"/>
      <c r="P34" s="1744"/>
      <c r="Q34" s="1603">
        <v>4.3600000000000003</v>
      </c>
    </row>
    <row r="35" spans="1:33" s="543" customFormat="1" ht="15">
      <c r="A35" s="542">
        <v>21</v>
      </c>
      <c r="B35" s="780"/>
      <c r="C35" s="1744"/>
      <c r="D35" s="1744"/>
      <c r="E35" s="1949">
        <v>21.854999999999997</v>
      </c>
      <c r="F35" s="1733"/>
      <c r="G35" s="1744"/>
      <c r="H35" s="1744"/>
      <c r="I35" s="1603">
        <v>9.7200000000000006</v>
      </c>
      <c r="J35" s="1733"/>
      <c r="K35" s="1744"/>
      <c r="L35" s="1744"/>
      <c r="M35" s="1603">
        <v>7.875</v>
      </c>
      <c r="N35" s="1733"/>
      <c r="O35" s="1744"/>
      <c r="P35" s="1744"/>
      <c r="Q35" s="1603">
        <v>4.3600000000000003</v>
      </c>
    </row>
    <row r="36" spans="1:33" s="543" customFormat="1" ht="15">
      <c r="A36" s="542">
        <v>22</v>
      </c>
      <c r="B36" s="780"/>
      <c r="C36" s="1744"/>
      <c r="D36" s="1744"/>
      <c r="E36" s="1949">
        <v>22.29</v>
      </c>
      <c r="F36" s="1733"/>
      <c r="G36" s="1744"/>
      <c r="H36" s="1744"/>
      <c r="I36" s="1603">
        <v>8.76</v>
      </c>
      <c r="J36" s="1733"/>
      <c r="K36" s="1744"/>
      <c r="L36" s="1744"/>
      <c r="M36" s="1603">
        <v>8.5350000000000001</v>
      </c>
      <c r="N36" s="1733"/>
      <c r="O36" s="1744"/>
      <c r="P36" s="1744"/>
      <c r="Q36" s="1603">
        <v>4.28</v>
      </c>
    </row>
    <row r="37" spans="1:33" s="543" customFormat="1" ht="15">
      <c r="A37" s="542">
        <v>23</v>
      </c>
      <c r="B37" s="813"/>
      <c r="C37" s="1744"/>
      <c r="D37" s="1744"/>
      <c r="E37" s="1946">
        <v>21.225000000000001</v>
      </c>
      <c r="F37" s="1733"/>
      <c r="G37" s="1744"/>
      <c r="H37" s="1744"/>
      <c r="I37" s="1603">
        <v>6.66</v>
      </c>
      <c r="J37" s="1733"/>
      <c r="K37" s="1744"/>
      <c r="L37" s="1744"/>
      <c r="M37" s="1603">
        <v>7.8599999999999994</v>
      </c>
      <c r="N37" s="1733"/>
      <c r="O37" s="1744"/>
      <c r="P37" s="1744"/>
      <c r="Q37" s="1603">
        <v>3.96</v>
      </c>
    </row>
    <row r="38" spans="1:33" s="543" customFormat="1" ht="15">
      <c r="A38" s="542">
        <v>24</v>
      </c>
      <c r="B38" s="813"/>
      <c r="C38" s="1744"/>
      <c r="D38" s="1744"/>
      <c r="E38" s="1946">
        <v>16.574999999999999</v>
      </c>
      <c r="F38" s="1733"/>
      <c r="G38" s="1744"/>
      <c r="H38" s="1744"/>
      <c r="I38" s="1603">
        <v>6.56</v>
      </c>
      <c r="J38" s="1733"/>
      <c r="K38" s="1744"/>
      <c r="L38" s="1744"/>
      <c r="M38" s="1603">
        <v>7.4849999999999994</v>
      </c>
      <c r="N38" s="1733"/>
      <c r="O38" s="1744"/>
      <c r="P38" s="1744"/>
      <c r="Q38" s="1603">
        <v>3.78</v>
      </c>
    </row>
    <row r="39" spans="1:33" s="543" customFormat="1" ht="15">
      <c r="A39" s="542" t="s">
        <v>19</v>
      </c>
      <c r="B39" s="795"/>
      <c r="C39" s="1744"/>
      <c r="D39" s="1744"/>
      <c r="E39" s="1746">
        <f>SUM(E15:E38)</f>
        <v>449.46000000000004</v>
      </c>
      <c r="F39" s="1744"/>
      <c r="G39" s="1744"/>
      <c r="H39" s="1744"/>
      <c r="I39" s="1746">
        <f>SUM(I15:I38)</f>
        <v>145.34000000000003</v>
      </c>
      <c r="J39" s="1744"/>
      <c r="K39" s="1744"/>
      <c r="L39" s="1744"/>
      <c r="M39" s="1746">
        <f>SUM(M15:M38)</f>
        <v>199.83000000000004</v>
      </c>
      <c r="N39" s="1744"/>
      <c r="O39" s="1744"/>
      <c r="P39" s="1744"/>
      <c r="Q39" s="1746">
        <f>SUM(Q15:Q38)</f>
        <v>97.14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651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0"/>
  </sheetPr>
  <dimension ref="A1:AG44"/>
  <sheetViews>
    <sheetView zoomScale="85" zoomScaleNormal="85" workbookViewId="0">
      <selection activeCell="U28" sqref="U28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33" t="s">
        <v>484</v>
      </c>
      <c r="C1" s="2142"/>
      <c r="D1" s="2142"/>
      <c r="E1" s="2142"/>
      <c r="F1" s="2142"/>
      <c r="J1" s="801" t="s">
        <v>176</v>
      </c>
      <c r="N1" s="532" t="s">
        <v>124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934" t="s">
        <v>1</v>
      </c>
      <c r="C2" s="2128"/>
      <c r="D2" s="2128"/>
      <c r="E2" s="2128"/>
      <c r="F2" s="2128"/>
      <c r="N2" s="2934" t="s">
        <v>2</v>
      </c>
      <c r="O2" s="2937"/>
      <c r="P2" s="2937"/>
      <c r="Q2" s="2937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939" t="s">
        <v>125</v>
      </c>
      <c r="C3" s="2937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938" t="s">
        <v>4</v>
      </c>
      <c r="C4" s="2142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940" t="s">
        <v>7</v>
      </c>
      <c r="C5" s="2140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93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93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311" t="s">
        <v>429</v>
      </c>
      <c r="B8" s="1297" t="s">
        <v>430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926" t="s">
        <v>9</v>
      </c>
      <c r="B9" s="2929" t="s">
        <v>10</v>
      </c>
      <c r="C9" s="2930"/>
      <c r="D9" s="2930"/>
      <c r="E9" s="2930"/>
      <c r="F9" s="2930"/>
      <c r="G9" s="2930"/>
      <c r="H9" s="2930"/>
      <c r="I9" s="2931"/>
      <c r="J9" s="2929" t="s">
        <v>11</v>
      </c>
      <c r="K9" s="2930"/>
      <c r="L9" s="2930"/>
      <c r="M9" s="2930"/>
      <c r="N9" s="2930"/>
      <c r="O9" s="2930"/>
      <c r="P9" s="2930"/>
      <c r="Q9" s="2931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927"/>
      <c r="B10" s="2924" t="s">
        <v>313</v>
      </c>
      <c r="C10" s="2925"/>
      <c r="D10" s="2925"/>
      <c r="E10" s="2932"/>
      <c r="F10" s="2924" t="s">
        <v>314</v>
      </c>
      <c r="G10" s="2135"/>
      <c r="H10" s="2135"/>
      <c r="I10" s="2136"/>
      <c r="J10" s="2924" t="s">
        <v>313</v>
      </c>
      <c r="K10" s="2925"/>
      <c r="L10" s="2925"/>
      <c r="M10" s="2932"/>
      <c r="N10" s="2924" t="s">
        <v>314</v>
      </c>
      <c r="O10" s="2135"/>
      <c r="P10" s="2135"/>
      <c r="Q10" s="2136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927"/>
      <c r="B11" s="2924" t="s">
        <v>14</v>
      </c>
      <c r="C11" s="2925"/>
      <c r="E11" s="537">
        <v>60</v>
      </c>
      <c r="F11" s="2924" t="s">
        <v>14</v>
      </c>
      <c r="G11" s="2925"/>
      <c r="H11" s="536"/>
      <c r="I11" s="537">
        <v>40</v>
      </c>
      <c r="J11" s="2924" t="s">
        <v>14</v>
      </c>
      <c r="K11" s="2925"/>
      <c r="L11" s="536"/>
      <c r="M11" s="537">
        <f>E11</f>
        <v>60</v>
      </c>
      <c r="N11" s="2924" t="s">
        <v>14</v>
      </c>
      <c r="O11" s="2925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928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44"/>
      <c r="D14" s="1744"/>
      <c r="E14" s="1745"/>
      <c r="F14" s="1733"/>
      <c r="G14" s="1744"/>
      <c r="H14" s="1744"/>
      <c r="I14" s="1745"/>
      <c r="J14" s="1733"/>
      <c r="K14" s="1744"/>
      <c r="L14" s="1744"/>
      <c r="M14" s="1745"/>
      <c r="N14" s="1733"/>
      <c r="O14" s="1744"/>
      <c r="P14" s="1744"/>
      <c r="Q14" s="1745"/>
    </row>
    <row r="15" spans="1:33" s="1401" customFormat="1" ht="15">
      <c r="A15" s="1400">
        <v>1</v>
      </c>
      <c r="B15" s="780"/>
      <c r="C15" s="1744"/>
      <c r="D15" s="1744"/>
      <c r="E15" s="1949"/>
      <c r="F15" s="1733"/>
      <c r="G15" s="1744"/>
      <c r="H15" s="1744"/>
      <c r="I15" s="1970"/>
      <c r="J15" s="1733"/>
      <c r="K15" s="1744"/>
      <c r="L15" s="1744"/>
      <c r="M15" s="1603"/>
      <c r="N15" s="1733"/>
      <c r="O15" s="1744"/>
      <c r="P15" s="1744"/>
      <c r="Q15" s="1893"/>
    </row>
    <row r="16" spans="1:33" s="539" customFormat="1" ht="15">
      <c r="A16" s="542">
        <v>2</v>
      </c>
      <c r="B16" s="780"/>
      <c r="C16" s="1744"/>
      <c r="D16" s="1744"/>
      <c r="E16" s="1949"/>
      <c r="F16" s="1733"/>
      <c r="G16" s="1744"/>
      <c r="H16" s="1744"/>
      <c r="I16" s="1970"/>
      <c r="J16" s="1733"/>
      <c r="K16" s="1744"/>
      <c r="L16" s="1744"/>
      <c r="M16" s="1603"/>
      <c r="N16" s="1733"/>
      <c r="O16" s="1744"/>
      <c r="P16" s="1744"/>
      <c r="Q16" s="1893"/>
    </row>
    <row r="17" spans="1:17" s="539" customFormat="1" ht="15">
      <c r="A17" s="542">
        <v>3</v>
      </c>
      <c r="B17" s="780"/>
      <c r="C17" s="1744"/>
      <c r="D17" s="1744"/>
      <c r="E17" s="1949"/>
      <c r="F17" s="1733"/>
      <c r="G17" s="1744"/>
      <c r="H17" s="1744"/>
      <c r="I17" s="1970"/>
      <c r="J17" s="1733"/>
      <c r="K17" s="1744"/>
      <c r="L17" s="1744"/>
      <c r="M17" s="1603"/>
      <c r="N17" s="1733"/>
      <c r="O17" s="1744"/>
      <c r="P17" s="1744"/>
      <c r="Q17" s="1893"/>
    </row>
    <row r="18" spans="1:17" s="539" customFormat="1" ht="15">
      <c r="A18" s="542">
        <v>4</v>
      </c>
      <c r="B18" s="780"/>
      <c r="C18" s="1744"/>
      <c r="D18" s="1744"/>
      <c r="E18" s="1949"/>
      <c r="F18" s="1733"/>
      <c r="G18" s="1744"/>
      <c r="H18" s="1744"/>
      <c r="I18" s="1970"/>
      <c r="J18" s="1733"/>
      <c r="K18" s="1744"/>
      <c r="L18" s="1744"/>
      <c r="M18" s="1603"/>
      <c r="N18" s="1733"/>
      <c r="O18" s="1744"/>
      <c r="P18" s="1744"/>
      <c r="Q18" s="1893"/>
    </row>
    <row r="19" spans="1:17" s="539" customFormat="1" ht="15">
      <c r="A19" s="542">
        <v>5</v>
      </c>
      <c r="B19" s="780"/>
      <c r="C19" s="1744"/>
      <c r="D19" s="1744"/>
      <c r="E19" s="1949"/>
      <c r="F19" s="1733"/>
      <c r="G19" s="1744"/>
      <c r="H19" s="1744"/>
      <c r="I19" s="1970"/>
      <c r="J19" s="1733"/>
      <c r="K19" s="1744"/>
      <c r="L19" s="1744"/>
      <c r="M19" s="1603"/>
      <c r="N19" s="1733"/>
      <c r="O19" s="1744"/>
      <c r="P19" s="1744"/>
      <c r="Q19" s="1893"/>
    </row>
    <row r="20" spans="1:17" s="539" customFormat="1" ht="15">
      <c r="A20" s="542">
        <v>6</v>
      </c>
      <c r="B20" s="780"/>
      <c r="C20" s="1744"/>
      <c r="D20" s="1744"/>
      <c r="E20" s="1949"/>
      <c r="F20" s="1733"/>
      <c r="G20" s="1744"/>
      <c r="H20" s="1744"/>
      <c r="I20" s="1970"/>
      <c r="J20" s="1733"/>
      <c r="K20" s="1744"/>
      <c r="L20" s="1744"/>
      <c r="M20" s="1603"/>
      <c r="N20" s="1733"/>
      <c r="O20" s="1744"/>
      <c r="P20" s="1744"/>
      <c r="Q20" s="1893"/>
    </row>
    <row r="21" spans="1:17" s="539" customFormat="1" ht="15">
      <c r="A21" s="542">
        <v>7</v>
      </c>
      <c r="B21" s="780"/>
      <c r="C21" s="1744"/>
      <c r="D21" s="1744"/>
      <c r="E21" s="1949"/>
      <c r="F21" s="1733"/>
      <c r="G21" s="1744"/>
      <c r="H21" s="1744"/>
      <c r="I21" s="1970"/>
      <c r="J21" s="1733"/>
      <c r="K21" s="1744"/>
      <c r="L21" s="1744"/>
      <c r="M21" s="1603"/>
      <c r="N21" s="1733"/>
      <c r="O21" s="1744"/>
      <c r="P21" s="1744"/>
      <c r="Q21" s="1893"/>
    </row>
    <row r="22" spans="1:17" s="539" customFormat="1" ht="15">
      <c r="A22" s="542">
        <v>8</v>
      </c>
      <c r="B22" s="780"/>
      <c r="C22" s="1744"/>
      <c r="D22" s="1744"/>
      <c r="E22" s="1949"/>
      <c r="F22" s="1733"/>
      <c r="G22" s="1744"/>
      <c r="H22" s="1744"/>
      <c r="I22" s="1970"/>
      <c r="J22" s="1733"/>
      <c r="K22" s="1744"/>
      <c r="L22" s="1744"/>
      <c r="M22" s="1603"/>
      <c r="N22" s="1733"/>
      <c r="O22" s="1744"/>
      <c r="P22" s="1744"/>
      <c r="Q22" s="1893"/>
    </row>
    <row r="23" spans="1:17" s="539" customFormat="1" ht="15">
      <c r="A23" s="542">
        <v>9</v>
      </c>
      <c r="B23" s="780"/>
      <c r="C23" s="1744"/>
      <c r="D23" s="1744"/>
      <c r="E23" s="1949"/>
      <c r="F23" s="1733"/>
      <c r="G23" s="1744"/>
      <c r="H23" s="1744"/>
      <c r="I23" s="1970"/>
      <c r="J23" s="1733"/>
      <c r="K23" s="1744"/>
      <c r="L23" s="1744"/>
      <c r="M23" s="1603"/>
      <c r="N23" s="1733"/>
      <c r="O23" s="1744"/>
      <c r="P23" s="1744"/>
      <c r="Q23" s="1893"/>
    </row>
    <row r="24" spans="1:17" s="539" customFormat="1" ht="15">
      <c r="A24" s="542">
        <v>10</v>
      </c>
      <c r="B24" s="780"/>
      <c r="C24" s="1744"/>
      <c r="D24" s="1744"/>
      <c r="E24" s="1949"/>
      <c r="F24" s="1733"/>
      <c r="G24" s="1744"/>
      <c r="H24" s="1744"/>
      <c r="I24" s="1970"/>
      <c r="J24" s="1733"/>
      <c r="K24" s="1744"/>
      <c r="L24" s="1744"/>
      <c r="M24" s="1603"/>
      <c r="N24" s="1733"/>
      <c r="O24" s="1744"/>
      <c r="P24" s="1744"/>
      <c r="Q24" s="1893"/>
    </row>
    <row r="25" spans="1:17" s="539" customFormat="1" ht="15">
      <c r="A25" s="542">
        <v>11</v>
      </c>
      <c r="B25" s="780"/>
      <c r="C25" s="1744"/>
      <c r="D25" s="1744"/>
      <c r="E25" s="1949"/>
      <c r="F25" s="1733"/>
      <c r="G25" s="1744"/>
      <c r="H25" s="1744"/>
      <c r="I25" s="1970"/>
      <c r="J25" s="1733"/>
      <c r="K25" s="1744"/>
      <c r="L25" s="1744"/>
      <c r="M25" s="1603"/>
      <c r="N25" s="1733"/>
      <c r="O25" s="1744"/>
      <c r="P25" s="1744"/>
      <c r="Q25" s="1893"/>
    </row>
    <row r="26" spans="1:17" s="539" customFormat="1" ht="15">
      <c r="A26" s="542">
        <v>12</v>
      </c>
      <c r="B26" s="780"/>
      <c r="C26" s="1744"/>
      <c r="D26" s="1744"/>
      <c r="E26" s="1949"/>
      <c r="F26" s="1733"/>
      <c r="G26" s="1744"/>
      <c r="H26" s="1744"/>
      <c r="I26" s="1970"/>
      <c r="J26" s="1733"/>
      <c r="K26" s="1744"/>
      <c r="L26" s="1744"/>
      <c r="M26" s="1603"/>
      <c r="N26" s="1733"/>
      <c r="O26" s="1744"/>
      <c r="P26" s="1744"/>
      <c r="Q26" s="1893"/>
    </row>
    <row r="27" spans="1:17" s="539" customFormat="1" ht="15">
      <c r="A27" s="542">
        <v>13</v>
      </c>
      <c r="B27" s="780"/>
      <c r="C27" s="1744"/>
      <c r="D27" s="1744"/>
      <c r="E27" s="1949"/>
      <c r="F27" s="1733"/>
      <c r="G27" s="1744"/>
      <c r="H27" s="1744"/>
      <c r="I27" s="1970"/>
      <c r="J27" s="1733"/>
      <c r="K27" s="1744"/>
      <c r="L27" s="1744"/>
      <c r="M27" s="1603"/>
      <c r="N27" s="1733"/>
      <c r="O27" s="1744"/>
      <c r="P27" s="1744"/>
      <c r="Q27" s="1893"/>
    </row>
    <row r="28" spans="1:17" s="539" customFormat="1" ht="15">
      <c r="A28" s="542">
        <v>14</v>
      </c>
      <c r="B28" s="780"/>
      <c r="C28" s="1744"/>
      <c r="D28" s="1744"/>
      <c r="E28" s="1949"/>
      <c r="F28" s="1733"/>
      <c r="G28" s="1744"/>
      <c r="H28" s="1744"/>
      <c r="I28" s="1970"/>
      <c r="J28" s="1733"/>
      <c r="K28" s="1744"/>
      <c r="L28" s="1744"/>
      <c r="M28" s="1603"/>
      <c r="N28" s="1733"/>
      <c r="O28" s="1744"/>
      <c r="P28" s="1744"/>
      <c r="Q28" s="1893"/>
    </row>
    <row r="29" spans="1:17" s="539" customFormat="1" ht="15">
      <c r="A29" s="542">
        <v>15</v>
      </c>
      <c r="B29" s="780"/>
      <c r="C29" s="1744"/>
      <c r="D29" s="1744"/>
      <c r="E29" s="1949"/>
      <c r="F29" s="1733"/>
      <c r="G29" s="1744"/>
      <c r="H29" s="1744"/>
      <c r="I29" s="1970"/>
      <c r="J29" s="1733"/>
      <c r="K29" s="1744"/>
      <c r="L29" s="1744"/>
      <c r="M29" s="1603"/>
      <c r="N29" s="1733"/>
      <c r="O29" s="1744"/>
      <c r="P29" s="1744"/>
      <c r="Q29" s="1893"/>
    </row>
    <row r="30" spans="1:17" s="539" customFormat="1" ht="15">
      <c r="A30" s="542">
        <v>16</v>
      </c>
      <c r="B30" s="780"/>
      <c r="C30" s="1744"/>
      <c r="D30" s="1744"/>
      <c r="E30" s="1949"/>
      <c r="F30" s="1733"/>
      <c r="G30" s="1744"/>
      <c r="H30" s="1744"/>
      <c r="I30" s="1970"/>
      <c r="J30" s="1733"/>
      <c r="K30" s="1744"/>
      <c r="L30" s="1744"/>
      <c r="M30" s="1603"/>
      <c r="N30" s="1733"/>
      <c r="O30" s="1744"/>
      <c r="P30" s="1744"/>
      <c r="Q30" s="1893"/>
    </row>
    <row r="31" spans="1:17" s="543" customFormat="1" ht="15">
      <c r="A31" s="542">
        <v>17</v>
      </c>
      <c r="B31" s="780"/>
      <c r="C31" s="1744"/>
      <c r="D31" s="1744"/>
      <c r="E31" s="1949"/>
      <c r="F31" s="1733"/>
      <c r="G31" s="1744"/>
      <c r="H31" s="1744"/>
      <c r="I31" s="1970"/>
      <c r="J31" s="1733"/>
      <c r="K31" s="1744"/>
      <c r="L31" s="1744"/>
      <c r="M31" s="1603"/>
      <c r="N31" s="1733"/>
      <c r="O31" s="1744"/>
      <c r="P31" s="1744"/>
      <c r="Q31" s="1893"/>
    </row>
    <row r="32" spans="1:17" s="543" customFormat="1" ht="15">
      <c r="A32" s="542">
        <v>18</v>
      </c>
      <c r="B32" s="780"/>
      <c r="C32" s="1744"/>
      <c r="D32" s="1744"/>
      <c r="E32" s="1949"/>
      <c r="F32" s="1733"/>
      <c r="G32" s="1744"/>
      <c r="H32" s="1744"/>
      <c r="I32" s="1970"/>
      <c r="J32" s="1733"/>
      <c r="K32" s="1744"/>
      <c r="L32" s="1744"/>
      <c r="M32" s="1603"/>
      <c r="N32" s="1733"/>
      <c r="O32" s="1744"/>
      <c r="P32" s="1744"/>
      <c r="Q32" s="1893"/>
    </row>
    <row r="33" spans="1:33" s="543" customFormat="1" ht="15">
      <c r="A33" s="542">
        <v>19</v>
      </c>
      <c r="B33" s="780"/>
      <c r="C33" s="1744"/>
      <c r="D33" s="1744"/>
      <c r="E33" s="1949"/>
      <c r="F33" s="1733"/>
      <c r="G33" s="1744"/>
      <c r="H33" s="1744"/>
      <c r="I33" s="1970"/>
      <c r="J33" s="1733"/>
      <c r="K33" s="1744"/>
      <c r="L33" s="1744"/>
      <c r="M33" s="1603"/>
      <c r="N33" s="1733"/>
      <c r="O33" s="1744"/>
      <c r="P33" s="1744"/>
      <c r="Q33" s="1893"/>
    </row>
    <row r="34" spans="1:33" s="543" customFormat="1" ht="15">
      <c r="A34" s="542">
        <v>20</v>
      </c>
      <c r="B34" s="780"/>
      <c r="C34" s="1744"/>
      <c r="D34" s="1744"/>
      <c r="E34" s="1949"/>
      <c r="F34" s="1733"/>
      <c r="G34" s="1744"/>
      <c r="H34" s="1744"/>
      <c r="I34" s="1970"/>
      <c r="J34" s="1733"/>
      <c r="K34" s="1744"/>
      <c r="L34" s="1744"/>
      <c r="M34" s="1603"/>
      <c r="N34" s="1733"/>
      <c r="O34" s="1744"/>
      <c r="P34" s="1744"/>
      <c r="Q34" s="1893"/>
    </row>
    <row r="35" spans="1:33" s="543" customFormat="1" ht="15">
      <c r="A35" s="542">
        <v>21</v>
      </c>
      <c r="B35" s="780"/>
      <c r="C35" s="1744"/>
      <c r="D35" s="1744"/>
      <c r="E35" s="1949"/>
      <c r="F35" s="1733"/>
      <c r="G35" s="1744"/>
      <c r="H35" s="1744"/>
      <c r="I35" s="1970"/>
      <c r="J35" s="1733"/>
      <c r="K35" s="1744"/>
      <c r="L35" s="1744"/>
      <c r="M35" s="1603"/>
      <c r="N35" s="1733"/>
      <c r="O35" s="1744"/>
      <c r="P35" s="1744"/>
      <c r="Q35" s="1893"/>
    </row>
    <row r="36" spans="1:33" s="543" customFormat="1" ht="15">
      <c r="A36" s="542">
        <v>22</v>
      </c>
      <c r="B36" s="780"/>
      <c r="C36" s="1744"/>
      <c r="D36" s="1744"/>
      <c r="E36" s="1949"/>
      <c r="F36" s="1733"/>
      <c r="G36" s="1744"/>
      <c r="H36" s="1744"/>
      <c r="I36" s="1970"/>
      <c r="J36" s="1733"/>
      <c r="K36" s="1744"/>
      <c r="L36" s="1744"/>
      <c r="M36" s="1603"/>
      <c r="N36" s="1733"/>
      <c r="O36" s="1744"/>
      <c r="P36" s="1744"/>
      <c r="Q36" s="1893"/>
    </row>
    <row r="37" spans="1:33" s="543" customFormat="1" ht="15">
      <c r="A37" s="542">
        <v>23</v>
      </c>
      <c r="B37" s="813"/>
      <c r="C37" s="1744"/>
      <c r="D37" s="1744"/>
      <c r="E37" s="1946"/>
      <c r="F37" s="1733"/>
      <c r="G37" s="1744"/>
      <c r="H37" s="1744"/>
      <c r="I37" s="1970"/>
      <c r="J37" s="1733"/>
      <c r="K37" s="1744"/>
      <c r="L37" s="1744"/>
      <c r="M37" s="1603"/>
      <c r="N37" s="1733"/>
      <c r="O37" s="1744"/>
      <c r="P37" s="1744"/>
      <c r="Q37" s="1893"/>
    </row>
    <row r="38" spans="1:33" s="543" customFormat="1" ht="15">
      <c r="A38" s="542">
        <v>24</v>
      </c>
      <c r="B38" s="813"/>
      <c r="C38" s="1744"/>
      <c r="D38" s="1744"/>
      <c r="E38" s="1946"/>
      <c r="F38" s="1733"/>
      <c r="G38" s="1744"/>
      <c r="H38" s="1744"/>
      <c r="I38" s="1970"/>
      <c r="J38" s="1733"/>
      <c r="K38" s="1744"/>
      <c r="L38" s="1744"/>
      <c r="M38" s="1603"/>
      <c r="N38" s="1733"/>
      <c r="O38" s="1744"/>
      <c r="P38" s="1744"/>
      <c r="Q38" s="1893"/>
    </row>
    <row r="39" spans="1:33" s="543" customFormat="1" ht="15">
      <c r="A39" s="542" t="s">
        <v>19</v>
      </c>
      <c r="B39" s="795"/>
      <c r="C39" s="1744"/>
      <c r="D39" s="1744"/>
      <c r="E39" s="1746">
        <f>SUM(E15:E38)</f>
        <v>0</v>
      </c>
      <c r="F39" s="1744"/>
      <c r="G39" s="1744"/>
      <c r="H39" s="1744"/>
      <c r="I39" s="1746">
        <f>SUM(I15:I38)</f>
        <v>0</v>
      </c>
      <c r="J39" s="1744"/>
      <c r="K39" s="1744"/>
      <c r="L39" s="1744"/>
      <c r="M39" s="1746">
        <f>SUM(M15:M38)</f>
        <v>0</v>
      </c>
      <c r="N39" s="1744"/>
      <c r="O39" s="1744"/>
      <c r="P39" s="1744"/>
      <c r="Q39" s="1746">
        <f>SUM(Q15:Q38)</f>
        <v>0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651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0"/>
  </sheetPr>
  <dimension ref="A1:AG44"/>
  <sheetViews>
    <sheetView zoomScale="85" zoomScaleNormal="85" workbookViewId="0">
      <selection activeCell="A7" sqref="A7:Q7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933" t="s">
        <v>484</v>
      </c>
      <c r="C1" s="2142"/>
      <c r="D1" s="2142"/>
      <c r="E1" s="2142"/>
      <c r="F1" s="2142"/>
      <c r="J1" s="801" t="s">
        <v>176</v>
      </c>
      <c r="N1" s="532" t="s">
        <v>124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934" t="s">
        <v>1</v>
      </c>
      <c r="C2" s="2128"/>
      <c r="D2" s="2128"/>
      <c r="E2" s="2128"/>
      <c r="F2" s="2128"/>
      <c r="N2" s="2934" t="s">
        <v>2</v>
      </c>
      <c r="O2" s="2937"/>
      <c r="P2" s="2937"/>
      <c r="Q2" s="2937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939" t="s">
        <v>125</v>
      </c>
      <c r="C3" s="2937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938" t="s">
        <v>4</v>
      </c>
      <c r="C4" s="2142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940" t="s">
        <v>7</v>
      </c>
      <c r="C5" s="2140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935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93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311" t="s">
        <v>431</v>
      </c>
      <c r="B8" s="1297" t="s">
        <v>432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926" t="s">
        <v>9</v>
      </c>
      <c r="B9" s="2929" t="s">
        <v>10</v>
      </c>
      <c r="C9" s="2930"/>
      <c r="D9" s="2930"/>
      <c r="E9" s="2930"/>
      <c r="F9" s="2930"/>
      <c r="G9" s="2930"/>
      <c r="H9" s="2930"/>
      <c r="I9" s="2931"/>
      <c r="J9" s="2929" t="s">
        <v>11</v>
      </c>
      <c r="K9" s="2930"/>
      <c r="L9" s="2930"/>
      <c r="M9" s="2930"/>
      <c r="N9" s="2930"/>
      <c r="O9" s="2930"/>
      <c r="P9" s="2930"/>
      <c r="Q9" s="2931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927"/>
      <c r="B10" s="2924" t="s">
        <v>327</v>
      </c>
      <c r="C10" s="2925"/>
      <c r="D10" s="2925"/>
      <c r="E10" s="2932"/>
      <c r="F10" s="2924" t="s">
        <v>337</v>
      </c>
      <c r="G10" s="2135"/>
      <c r="H10" s="2135"/>
      <c r="I10" s="2136"/>
      <c r="J10" s="2924" t="s">
        <v>327</v>
      </c>
      <c r="K10" s="2925"/>
      <c r="L10" s="2925"/>
      <c r="M10" s="2932"/>
      <c r="N10" s="2924" t="s">
        <v>338</v>
      </c>
      <c r="O10" s="2135"/>
      <c r="P10" s="2135"/>
      <c r="Q10" s="2136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927"/>
      <c r="B11" s="2924" t="s">
        <v>14</v>
      </c>
      <c r="C11" s="2925"/>
      <c r="E11" s="537">
        <v>60</v>
      </c>
      <c r="F11" s="2924" t="s">
        <v>14</v>
      </c>
      <c r="G11" s="2925"/>
      <c r="H11" s="536"/>
      <c r="I11" s="537">
        <v>40</v>
      </c>
      <c r="J11" s="2924" t="s">
        <v>14</v>
      </c>
      <c r="K11" s="2925"/>
      <c r="L11" s="536"/>
      <c r="M11" s="537">
        <f>E11</f>
        <v>60</v>
      </c>
      <c r="N11" s="2924" t="s">
        <v>14</v>
      </c>
      <c r="O11" s="2925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928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44"/>
      <c r="D14" s="1744"/>
      <c r="E14" s="1745"/>
      <c r="F14" s="1733"/>
      <c r="G14" s="1744"/>
      <c r="H14" s="1744"/>
      <c r="I14" s="1745"/>
      <c r="J14" s="1733"/>
      <c r="K14" s="1744"/>
      <c r="L14" s="1744"/>
      <c r="M14" s="1745"/>
      <c r="N14" s="1733"/>
      <c r="O14" s="1744"/>
      <c r="P14" s="1744"/>
      <c r="Q14" s="1745"/>
    </row>
    <row r="15" spans="1:33" s="1401" customFormat="1" ht="15">
      <c r="A15" s="1400">
        <v>1</v>
      </c>
      <c r="B15" s="780"/>
      <c r="C15" s="1744"/>
      <c r="D15" s="1744"/>
      <c r="E15" s="1745"/>
      <c r="F15" s="1733"/>
      <c r="G15" s="1744"/>
      <c r="H15" s="1744"/>
      <c r="I15" s="1603"/>
      <c r="J15" s="1733"/>
      <c r="K15" s="1744"/>
      <c r="L15" s="1744"/>
      <c r="M15" s="1603"/>
      <c r="N15" s="1733"/>
      <c r="O15" s="1744"/>
      <c r="P15" s="1744"/>
      <c r="Q15" s="1603"/>
    </row>
    <row r="16" spans="1:33" s="539" customFormat="1" ht="15">
      <c r="A16" s="542">
        <v>2</v>
      </c>
      <c r="B16" s="780"/>
      <c r="C16" s="1744"/>
      <c r="D16" s="1744"/>
      <c r="E16" s="1745"/>
      <c r="F16" s="1733"/>
      <c r="G16" s="1744"/>
      <c r="H16" s="1744"/>
      <c r="I16" s="1603"/>
      <c r="J16" s="1733"/>
      <c r="K16" s="1744"/>
      <c r="L16" s="1744"/>
      <c r="M16" s="1603"/>
      <c r="N16" s="1733"/>
      <c r="O16" s="1744"/>
      <c r="P16" s="1744"/>
      <c r="Q16" s="1603"/>
    </row>
    <row r="17" spans="1:17" s="539" customFormat="1" ht="15">
      <c r="A17" s="542">
        <v>3</v>
      </c>
      <c r="B17" s="780"/>
      <c r="C17" s="1744"/>
      <c r="D17" s="1744"/>
      <c r="E17" s="1745"/>
      <c r="F17" s="1733"/>
      <c r="G17" s="1744"/>
      <c r="H17" s="1744"/>
      <c r="I17" s="1603"/>
      <c r="J17" s="1733"/>
      <c r="K17" s="1744"/>
      <c r="L17" s="1744"/>
      <c r="M17" s="1603"/>
      <c r="N17" s="1733"/>
      <c r="O17" s="1744"/>
      <c r="P17" s="1744"/>
      <c r="Q17" s="1603"/>
    </row>
    <row r="18" spans="1:17" s="539" customFormat="1" ht="15">
      <c r="A18" s="542">
        <v>4</v>
      </c>
      <c r="B18" s="780"/>
      <c r="C18" s="1744"/>
      <c r="D18" s="1744"/>
      <c r="E18" s="1745"/>
      <c r="F18" s="1733"/>
      <c r="G18" s="1744"/>
      <c r="H18" s="1744"/>
      <c r="I18" s="1603"/>
      <c r="J18" s="1733"/>
      <c r="K18" s="1744"/>
      <c r="L18" s="1744"/>
      <c r="M18" s="1603"/>
      <c r="N18" s="1733"/>
      <c r="O18" s="1744"/>
      <c r="P18" s="1744"/>
      <c r="Q18" s="1603"/>
    </row>
    <row r="19" spans="1:17" s="539" customFormat="1" ht="15">
      <c r="A19" s="542">
        <v>5</v>
      </c>
      <c r="B19" s="780"/>
      <c r="C19" s="1744"/>
      <c r="D19" s="1744"/>
      <c r="E19" s="1745"/>
      <c r="F19" s="1733"/>
      <c r="G19" s="1744"/>
      <c r="H19" s="1744"/>
      <c r="I19" s="1603"/>
      <c r="J19" s="1733"/>
      <c r="K19" s="1744"/>
      <c r="L19" s="1744"/>
      <c r="M19" s="1603"/>
      <c r="N19" s="1733"/>
      <c r="O19" s="1744"/>
      <c r="P19" s="1744"/>
      <c r="Q19" s="1603"/>
    </row>
    <row r="20" spans="1:17" s="539" customFormat="1" ht="15">
      <c r="A20" s="542">
        <v>6</v>
      </c>
      <c r="B20" s="780"/>
      <c r="C20" s="1744"/>
      <c r="D20" s="1744"/>
      <c r="E20" s="1745"/>
      <c r="F20" s="1733"/>
      <c r="G20" s="1744"/>
      <c r="H20" s="1744"/>
      <c r="I20" s="1603"/>
      <c r="J20" s="1733"/>
      <c r="K20" s="1744"/>
      <c r="L20" s="1744"/>
      <c r="M20" s="1603"/>
      <c r="N20" s="1733"/>
      <c r="O20" s="1744"/>
      <c r="P20" s="1744"/>
      <c r="Q20" s="1603"/>
    </row>
    <row r="21" spans="1:17" s="539" customFormat="1" ht="15">
      <c r="A21" s="542">
        <v>7</v>
      </c>
      <c r="B21" s="780"/>
      <c r="C21" s="1744"/>
      <c r="D21" s="1744"/>
      <c r="E21" s="1745"/>
      <c r="F21" s="1733"/>
      <c r="G21" s="1744"/>
      <c r="H21" s="1744"/>
      <c r="I21" s="1603"/>
      <c r="J21" s="1733"/>
      <c r="K21" s="1744"/>
      <c r="L21" s="1744"/>
      <c r="M21" s="1603"/>
      <c r="N21" s="1733"/>
      <c r="O21" s="1744"/>
      <c r="P21" s="1744"/>
      <c r="Q21" s="1603"/>
    </row>
    <row r="22" spans="1:17" s="539" customFormat="1" ht="15">
      <c r="A22" s="542">
        <v>8</v>
      </c>
      <c r="B22" s="780"/>
      <c r="C22" s="1744"/>
      <c r="D22" s="1744"/>
      <c r="E22" s="1745"/>
      <c r="F22" s="1733"/>
      <c r="G22" s="1744"/>
      <c r="H22" s="1744"/>
      <c r="I22" s="1603"/>
      <c r="J22" s="1733"/>
      <c r="K22" s="1744"/>
      <c r="L22" s="1744"/>
      <c r="M22" s="1603"/>
      <c r="N22" s="1733"/>
      <c r="O22" s="1744"/>
      <c r="P22" s="1744"/>
      <c r="Q22" s="1603"/>
    </row>
    <row r="23" spans="1:17" s="539" customFormat="1" ht="15">
      <c r="A23" s="542">
        <v>9</v>
      </c>
      <c r="B23" s="780"/>
      <c r="C23" s="1744"/>
      <c r="D23" s="1744"/>
      <c r="E23" s="1745"/>
      <c r="F23" s="1733"/>
      <c r="G23" s="1744"/>
      <c r="H23" s="1744"/>
      <c r="I23" s="1603"/>
      <c r="J23" s="1733"/>
      <c r="K23" s="1744"/>
      <c r="L23" s="1744"/>
      <c r="M23" s="1603"/>
      <c r="N23" s="1733"/>
      <c r="O23" s="1744"/>
      <c r="P23" s="1744"/>
      <c r="Q23" s="1603"/>
    </row>
    <row r="24" spans="1:17" s="539" customFormat="1" ht="15">
      <c r="A24" s="542">
        <v>10</v>
      </c>
      <c r="B24" s="780"/>
      <c r="C24" s="1744"/>
      <c r="D24" s="1744"/>
      <c r="E24" s="1745"/>
      <c r="F24" s="1733"/>
      <c r="G24" s="1744"/>
      <c r="H24" s="1744"/>
      <c r="I24" s="1603"/>
      <c r="J24" s="1733"/>
      <c r="K24" s="1744"/>
      <c r="L24" s="1744"/>
      <c r="M24" s="1603"/>
      <c r="N24" s="1733"/>
      <c r="O24" s="1744"/>
      <c r="P24" s="1744"/>
      <c r="Q24" s="1603"/>
    </row>
    <row r="25" spans="1:17" s="539" customFormat="1" ht="15">
      <c r="A25" s="542">
        <v>11</v>
      </c>
      <c r="B25" s="780"/>
      <c r="C25" s="1744"/>
      <c r="D25" s="1744"/>
      <c r="E25" s="1745"/>
      <c r="F25" s="1733"/>
      <c r="G25" s="1744"/>
      <c r="H25" s="1744"/>
      <c r="I25" s="1603"/>
      <c r="J25" s="1733"/>
      <c r="K25" s="1744"/>
      <c r="L25" s="1744"/>
      <c r="M25" s="1603"/>
      <c r="N25" s="1733"/>
      <c r="O25" s="1744"/>
      <c r="P25" s="1744"/>
      <c r="Q25" s="1603"/>
    </row>
    <row r="26" spans="1:17" s="539" customFormat="1" ht="15">
      <c r="A26" s="542">
        <v>12</v>
      </c>
      <c r="B26" s="780"/>
      <c r="C26" s="1744"/>
      <c r="D26" s="1744"/>
      <c r="E26" s="1745"/>
      <c r="F26" s="1733"/>
      <c r="G26" s="1744"/>
      <c r="H26" s="1744"/>
      <c r="I26" s="1603"/>
      <c r="J26" s="1733"/>
      <c r="K26" s="1744"/>
      <c r="L26" s="1744"/>
      <c r="M26" s="1603"/>
      <c r="N26" s="1733"/>
      <c r="O26" s="1744"/>
      <c r="P26" s="1744"/>
      <c r="Q26" s="1603"/>
    </row>
    <row r="27" spans="1:17" s="539" customFormat="1" ht="15">
      <c r="A27" s="542">
        <v>13</v>
      </c>
      <c r="B27" s="780"/>
      <c r="C27" s="1744"/>
      <c r="D27" s="1744"/>
      <c r="E27" s="1745"/>
      <c r="F27" s="1733"/>
      <c r="G27" s="1744"/>
      <c r="H27" s="1744"/>
      <c r="I27" s="1603"/>
      <c r="J27" s="1733"/>
      <c r="K27" s="1744"/>
      <c r="L27" s="1744"/>
      <c r="M27" s="1603"/>
      <c r="N27" s="1733"/>
      <c r="O27" s="1744"/>
      <c r="P27" s="1744"/>
      <c r="Q27" s="1603"/>
    </row>
    <row r="28" spans="1:17" s="539" customFormat="1" ht="15">
      <c r="A28" s="542">
        <v>14</v>
      </c>
      <c r="B28" s="780"/>
      <c r="C28" s="1744"/>
      <c r="D28" s="1744"/>
      <c r="E28" s="1745"/>
      <c r="F28" s="1733"/>
      <c r="G28" s="1744"/>
      <c r="H28" s="1744"/>
      <c r="I28" s="1603"/>
      <c r="J28" s="1733"/>
      <c r="K28" s="1744"/>
      <c r="L28" s="1744"/>
      <c r="M28" s="1603"/>
      <c r="N28" s="1733"/>
      <c r="O28" s="1744"/>
      <c r="P28" s="1744"/>
      <c r="Q28" s="1603"/>
    </row>
    <row r="29" spans="1:17" s="539" customFormat="1" ht="15">
      <c r="A29" s="542">
        <v>15</v>
      </c>
      <c r="B29" s="780"/>
      <c r="C29" s="1744"/>
      <c r="D29" s="1744"/>
      <c r="E29" s="1745"/>
      <c r="F29" s="1733"/>
      <c r="G29" s="1744"/>
      <c r="H29" s="1744"/>
      <c r="I29" s="1603"/>
      <c r="J29" s="1733"/>
      <c r="K29" s="1744"/>
      <c r="L29" s="1744"/>
      <c r="M29" s="1603"/>
      <c r="N29" s="1733"/>
      <c r="O29" s="1744"/>
      <c r="P29" s="1744"/>
      <c r="Q29" s="1603"/>
    </row>
    <row r="30" spans="1:17" s="539" customFormat="1" ht="15">
      <c r="A30" s="542">
        <v>16</v>
      </c>
      <c r="B30" s="780"/>
      <c r="C30" s="1744"/>
      <c r="D30" s="1744"/>
      <c r="E30" s="1745"/>
      <c r="F30" s="1733"/>
      <c r="G30" s="1744"/>
      <c r="H30" s="1744"/>
      <c r="I30" s="1603"/>
      <c r="J30" s="1733"/>
      <c r="K30" s="1744"/>
      <c r="L30" s="1744"/>
      <c r="M30" s="1603"/>
      <c r="N30" s="1733"/>
      <c r="O30" s="1744"/>
      <c r="P30" s="1744"/>
      <c r="Q30" s="1603"/>
    </row>
    <row r="31" spans="1:17" s="543" customFormat="1" ht="15">
      <c r="A31" s="542">
        <v>17</v>
      </c>
      <c r="B31" s="780"/>
      <c r="C31" s="1744"/>
      <c r="D31" s="1744"/>
      <c r="E31" s="1745"/>
      <c r="F31" s="1733"/>
      <c r="G31" s="1744"/>
      <c r="H31" s="1744"/>
      <c r="I31" s="1603"/>
      <c r="J31" s="1733"/>
      <c r="K31" s="1744"/>
      <c r="L31" s="1744"/>
      <c r="M31" s="1603"/>
      <c r="N31" s="1733"/>
      <c r="O31" s="1744"/>
      <c r="P31" s="1744"/>
      <c r="Q31" s="1603"/>
    </row>
    <row r="32" spans="1:17" s="543" customFormat="1" ht="15">
      <c r="A32" s="542">
        <v>18</v>
      </c>
      <c r="B32" s="780"/>
      <c r="C32" s="1744"/>
      <c r="D32" s="1744"/>
      <c r="E32" s="1745"/>
      <c r="F32" s="1733"/>
      <c r="G32" s="1744"/>
      <c r="H32" s="1744"/>
      <c r="I32" s="1603"/>
      <c r="J32" s="1733"/>
      <c r="K32" s="1744"/>
      <c r="L32" s="1744"/>
      <c r="M32" s="1603"/>
      <c r="N32" s="1733"/>
      <c r="O32" s="1744"/>
      <c r="P32" s="1744"/>
      <c r="Q32" s="1603"/>
    </row>
    <row r="33" spans="1:33" s="543" customFormat="1" ht="15">
      <c r="A33" s="542">
        <v>19</v>
      </c>
      <c r="B33" s="780"/>
      <c r="C33" s="1744"/>
      <c r="D33" s="1744"/>
      <c r="E33" s="1745"/>
      <c r="F33" s="1733"/>
      <c r="G33" s="1744"/>
      <c r="H33" s="1744"/>
      <c r="I33" s="1603"/>
      <c r="J33" s="1733"/>
      <c r="K33" s="1744"/>
      <c r="L33" s="1744"/>
      <c r="M33" s="1603"/>
      <c r="N33" s="1733"/>
      <c r="O33" s="1744"/>
      <c r="P33" s="1744"/>
      <c r="Q33" s="1603"/>
    </row>
    <row r="34" spans="1:33" s="543" customFormat="1" ht="15">
      <c r="A34" s="542">
        <v>20</v>
      </c>
      <c r="B34" s="780"/>
      <c r="C34" s="1744"/>
      <c r="D34" s="1744"/>
      <c r="E34" s="1745"/>
      <c r="F34" s="1733"/>
      <c r="G34" s="1744"/>
      <c r="H34" s="1744"/>
      <c r="I34" s="1603"/>
      <c r="J34" s="1733"/>
      <c r="K34" s="1744"/>
      <c r="L34" s="1744"/>
      <c r="M34" s="1603"/>
      <c r="N34" s="1733"/>
      <c r="O34" s="1744"/>
      <c r="P34" s="1744"/>
      <c r="Q34" s="1603"/>
    </row>
    <row r="35" spans="1:33" s="543" customFormat="1" ht="15">
      <c r="A35" s="542">
        <v>21</v>
      </c>
      <c r="B35" s="780"/>
      <c r="C35" s="1744"/>
      <c r="D35" s="1744"/>
      <c r="E35" s="1745"/>
      <c r="F35" s="1733"/>
      <c r="G35" s="1744"/>
      <c r="H35" s="1744"/>
      <c r="I35" s="1603"/>
      <c r="J35" s="1733"/>
      <c r="K35" s="1744"/>
      <c r="L35" s="1744"/>
      <c r="M35" s="1603"/>
      <c r="N35" s="1733"/>
      <c r="O35" s="1744"/>
      <c r="P35" s="1744"/>
      <c r="Q35" s="1603"/>
    </row>
    <row r="36" spans="1:33" s="543" customFormat="1" ht="15">
      <c r="A36" s="542">
        <v>22</v>
      </c>
      <c r="B36" s="780"/>
      <c r="C36" s="1744"/>
      <c r="D36" s="1744"/>
      <c r="E36" s="1745"/>
      <c r="F36" s="1733"/>
      <c r="G36" s="1744"/>
      <c r="H36" s="1744"/>
      <c r="I36" s="1603"/>
      <c r="J36" s="1733"/>
      <c r="K36" s="1744"/>
      <c r="L36" s="1744"/>
      <c r="M36" s="1603"/>
      <c r="N36" s="1733"/>
      <c r="O36" s="1744"/>
      <c r="P36" s="1744"/>
      <c r="Q36" s="1603"/>
    </row>
    <row r="37" spans="1:33" s="543" customFormat="1" ht="15">
      <c r="A37" s="542">
        <v>23</v>
      </c>
      <c r="B37" s="813"/>
      <c r="C37" s="1744"/>
      <c r="D37" s="1744"/>
      <c r="E37" s="1603"/>
      <c r="F37" s="1733"/>
      <c r="G37" s="1744"/>
      <c r="H37" s="1744"/>
      <c r="I37" s="1603"/>
      <c r="J37" s="1733"/>
      <c r="K37" s="1744"/>
      <c r="L37" s="1744"/>
      <c r="M37" s="1603"/>
      <c r="N37" s="1733"/>
      <c r="O37" s="1744"/>
      <c r="P37" s="1744"/>
      <c r="Q37" s="1603"/>
    </row>
    <row r="38" spans="1:33" s="543" customFormat="1" ht="15">
      <c r="A38" s="542">
        <v>24</v>
      </c>
      <c r="B38" s="813"/>
      <c r="C38" s="1744"/>
      <c r="D38" s="1744"/>
      <c r="E38" s="1603"/>
      <c r="F38" s="1733"/>
      <c r="G38" s="1744"/>
      <c r="H38" s="1744"/>
      <c r="I38" s="1603"/>
      <c r="J38" s="1733"/>
      <c r="K38" s="1744"/>
      <c r="L38" s="1744"/>
      <c r="M38" s="1603"/>
      <c r="N38" s="1733"/>
      <c r="O38" s="1744"/>
      <c r="P38" s="1744"/>
      <c r="Q38" s="1603"/>
    </row>
    <row r="39" spans="1:33" s="543" customFormat="1" ht="15">
      <c r="A39" s="542" t="s">
        <v>19</v>
      </c>
      <c r="B39" s="795"/>
      <c r="C39" s="1744"/>
      <c r="D39" s="1744"/>
      <c r="E39" s="1746">
        <f>SUM(E15:E38)</f>
        <v>0</v>
      </c>
      <c r="F39" s="1744"/>
      <c r="G39" s="1744"/>
      <c r="H39" s="1744"/>
      <c r="I39" s="1746">
        <f>SUM(I15:I38)</f>
        <v>0</v>
      </c>
      <c r="J39" s="1744"/>
      <c r="K39" s="1744"/>
      <c r="L39" s="1744"/>
      <c r="M39" s="1746">
        <f>SUM(M15:M38)</f>
        <v>0</v>
      </c>
      <c r="N39" s="1744"/>
      <c r="O39" s="1744"/>
      <c r="P39" s="1744"/>
      <c r="Q39" s="1746">
        <f>SUM(Q15:Q38)</f>
        <v>0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651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>
      <c r="B1" s="2941" t="s">
        <v>484</v>
      </c>
      <c r="C1" s="2142"/>
      <c r="D1" s="2142"/>
      <c r="E1" s="2142"/>
      <c r="F1" s="2142"/>
      <c r="J1" s="801" t="s">
        <v>176</v>
      </c>
      <c r="N1" s="2945" t="s">
        <v>127</v>
      </c>
      <c r="O1" s="2945"/>
      <c r="P1" s="2945"/>
      <c r="Q1" s="2945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45" customFormat="1" ht="10.5" customHeight="1">
      <c r="B2" s="2942" t="s">
        <v>1</v>
      </c>
      <c r="C2" s="2128"/>
      <c r="D2" s="2128"/>
      <c r="E2" s="2128"/>
      <c r="F2" s="2128"/>
      <c r="N2" s="2942" t="s">
        <v>2</v>
      </c>
      <c r="O2" s="2946"/>
      <c r="P2" s="2946"/>
      <c r="Q2" s="2946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45" customFormat="1" ht="13.5" customHeight="1">
      <c r="B3" s="2947" t="s">
        <v>128</v>
      </c>
      <c r="C3" s="2947"/>
      <c r="N3" s="545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45" customFormat="1" ht="15" customHeight="1">
      <c r="B4" s="2949" t="s">
        <v>4</v>
      </c>
      <c r="C4" s="2142"/>
      <c r="D4" s="547"/>
      <c r="E4" s="954"/>
      <c r="F4" s="954"/>
      <c r="G4" s="954"/>
      <c r="H4" s="954"/>
      <c r="I4" s="919" t="s">
        <v>5</v>
      </c>
      <c r="J4" s="546"/>
      <c r="K4" s="546"/>
      <c r="L4" s="546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45" customFormat="1" ht="9.75" customHeight="1">
      <c r="B5" s="2948" t="s">
        <v>7</v>
      </c>
      <c r="C5" s="2140"/>
      <c r="D5" s="546"/>
      <c r="E5" s="546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45" customFormat="1" ht="12" customHeight="1">
      <c r="A6" s="294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45" customFormat="1" ht="15.75">
      <c r="A7" s="294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45" customFormat="1" ht="9" customHeight="1">
      <c r="A8" s="1311">
        <v>1643</v>
      </c>
      <c r="B8" s="1319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45" customFormat="1">
      <c r="A9" s="2950" t="s">
        <v>9</v>
      </c>
      <c r="B9" s="2953" t="s">
        <v>10</v>
      </c>
      <c r="C9" s="2954"/>
      <c r="D9" s="2954"/>
      <c r="E9" s="2954"/>
      <c r="F9" s="2954"/>
      <c r="G9" s="2954"/>
      <c r="H9" s="2954"/>
      <c r="I9" s="2955"/>
      <c r="J9" s="2953" t="s">
        <v>11</v>
      </c>
      <c r="K9" s="2954"/>
      <c r="L9" s="2954"/>
      <c r="M9" s="2954"/>
      <c r="N9" s="2954"/>
      <c r="O9" s="2954"/>
      <c r="P9" s="2954"/>
      <c r="Q9" s="2955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45" customFormat="1">
      <c r="A10" s="2951"/>
      <c r="B10" s="2956" t="s">
        <v>129</v>
      </c>
      <c r="C10" s="2957"/>
      <c r="D10" s="2957"/>
      <c r="E10" s="2958"/>
      <c r="F10" s="2956"/>
      <c r="G10" s="2135"/>
      <c r="H10" s="2135"/>
      <c r="I10" s="2136"/>
      <c r="J10" s="2956" t="s">
        <v>129</v>
      </c>
      <c r="K10" s="2957"/>
      <c r="L10" s="2957"/>
      <c r="M10" s="2958"/>
      <c r="N10" s="2956"/>
      <c r="O10" s="2957"/>
      <c r="P10" s="2957"/>
      <c r="Q10" s="2958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45" customFormat="1">
      <c r="A11" s="2951"/>
      <c r="B11" s="2956" t="s">
        <v>14</v>
      </c>
      <c r="C11" s="2957"/>
      <c r="E11" s="549">
        <v>1000</v>
      </c>
      <c r="F11" s="2956" t="s">
        <v>14</v>
      </c>
      <c r="G11" s="2957"/>
      <c r="H11" s="548"/>
      <c r="I11" s="549">
        <v>10</v>
      </c>
      <c r="J11" s="2956" t="s">
        <v>14</v>
      </c>
      <c r="K11" s="2957"/>
      <c r="L11" s="548"/>
      <c r="M11" s="549">
        <f>E11</f>
        <v>1000</v>
      </c>
      <c r="N11" s="2956" t="s">
        <v>14</v>
      </c>
      <c r="O11" s="2957"/>
      <c r="P11" s="548"/>
      <c r="Q11" s="549">
        <v>10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51" customFormat="1" ht="35.25" customHeight="1">
      <c r="A12" s="2952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>
      <c r="A14" s="554">
        <v>0</v>
      </c>
      <c r="B14" s="780"/>
      <c r="C14" s="1747"/>
      <c r="D14" s="1747"/>
      <c r="E14" s="1748"/>
      <c r="F14" s="1747"/>
      <c r="G14" s="1747"/>
      <c r="H14" s="1747"/>
      <c r="I14" s="1748"/>
      <c r="J14" s="1733"/>
      <c r="K14" s="1747"/>
      <c r="L14" s="1747"/>
      <c r="M14" s="1748"/>
      <c r="N14" s="1747"/>
      <c r="O14" s="781"/>
      <c r="P14" s="781"/>
      <c r="Q14" s="928"/>
    </row>
    <row r="15" spans="1:33" s="1399" customFormat="1" ht="15">
      <c r="A15" s="1396">
        <v>1</v>
      </c>
      <c r="B15" s="780"/>
      <c r="C15" s="1747"/>
      <c r="D15" s="1747"/>
      <c r="E15" s="1749">
        <v>1</v>
      </c>
      <c r="F15" s="1747"/>
      <c r="G15" s="1747"/>
      <c r="H15" s="1747"/>
      <c r="I15" s="1749"/>
      <c r="J15" s="1733"/>
      <c r="K15" s="1747"/>
      <c r="L15" s="1747"/>
      <c r="M15" s="1603">
        <v>2</v>
      </c>
      <c r="N15" s="1747"/>
      <c r="O15" s="1397"/>
      <c r="P15" s="1397"/>
      <c r="Q15" s="1398"/>
    </row>
    <row r="16" spans="1:33" s="551" customFormat="1" ht="15">
      <c r="A16" s="554">
        <v>2</v>
      </c>
      <c r="B16" s="780"/>
      <c r="C16" s="1747"/>
      <c r="D16" s="1747"/>
      <c r="E16" s="1749">
        <v>1</v>
      </c>
      <c r="F16" s="1747"/>
      <c r="G16" s="1747"/>
      <c r="H16" s="1747"/>
      <c r="I16" s="1749"/>
      <c r="J16" s="1733"/>
      <c r="K16" s="1747"/>
      <c r="L16" s="1747"/>
      <c r="M16" s="1603">
        <v>1</v>
      </c>
      <c r="N16" s="1747"/>
      <c r="O16" s="781"/>
      <c r="P16" s="781"/>
      <c r="Q16" s="1176"/>
    </row>
    <row r="17" spans="1:17" s="551" customFormat="1" ht="15">
      <c r="A17" s="554">
        <v>3</v>
      </c>
      <c r="B17" s="780"/>
      <c r="C17" s="1747"/>
      <c r="D17" s="1747"/>
      <c r="E17" s="1749">
        <v>1</v>
      </c>
      <c r="F17" s="1747"/>
      <c r="G17" s="1747"/>
      <c r="H17" s="1747"/>
      <c r="I17" s="1749"/>
      <c r="J17" s="1733"/>
      <c r="K17" s="1747"/>
      <c r="L17" s="1747"/>
      <c r="M17" s="1603">
        <v>2</v>
      </c>
      <c r="N17" s="1747"/>
      <c r="O17" s="781"/>
      <c r="P17" s="781"/>
      <c r="Q17" s="1176"/>
    </row>
    <row r="18" spans="1:17" s="551" customFormat="1" ht="15">
      <c r="A18" s="554">
        <v>4</v>
      </c>
      <c r="B18" s="780"/>
      <c r="C18" s="1747"/>
      <c r="D18" s="1747"/>
      <c r="E18" s="1749">
        <v>1</v>
      </c>
      <c r="F18" s="1747"/>
      <c r="G18" s="1747"/>
      <c r="H18" s="1747"/>
      <c r="I18" s="1749"/>
      <c r="J18" s="1733"/>
      <c r="K18" s="1747"/>
      <c r="L18" s="1747"/>
      <c r="M18" s="1603">
        <v>2</v>
      </c>
      <c r="N18" s="1747"/>
      <c r="O18" s="781"/>
      <c r="P18" s="781"/>
      <c r="Q18" s="1176"/>
    </row>
    <row r="19" spans="1:17" s="551" customFormat="1" ht="15">
      <c r="A19" s="554">
        <v>5</v>
      </c>
      <c r="B19" s="780"/>
      <c r="C19" s="1747"/>
      <c r="D19" s="1747"/>
      <c r="E19" s="1749">
        <v>0</v>
      </c>
      <c r="F19" s="1747"/>
      <c r="G19" s="1747"/>
      <c r="H19" s="1747"/>
      <c r="I19" s="1749"/>
      <c r="J19" s="1733"/>
      <c r="K19" s="1747"/>
      <c r="L19" s="1747"/>
      <c r="M19" s="1603">
        <v>2</v>
      </c>
      <c r="N19" s="1747"/>
      <c r="O19" s="781"/>
      <c r="P19" s="781"/>
      <c r="Q19" s="1176"/>
    </row>
    <row r="20" spans="1:17" s="551" customFormat="1" ht="15">
      <c r="A20" s="554">
        <v>6</v>
      </c>
      <c r="B20" s="780"/>
      <c r="C20" s="1747"/>
      <c r="D20" s="1747"/>
      <c r="E20" s="1749">
        <v>1</v>
      </c>
      <c r="F20" s="1747"/>
      <c r="G20" s="1747"/>
      <c r="H20" s="1747"/>
      <c r="I20" s="1749"/>
      <c r="J20" s="1733"/>
      <c r="K20" s="1747"/>
      <c r="L20" s="1747"/>
      <c r="M20" s="1603">
        <v>2</v>
      </c>
      <c r="N20" s="1747"/>
      <c r="O20" s="781"/>
      <c r="P20" s="781"/>
      <c r="Q20" s="1176"/>
    </row>
    <row r="21" spans="1:17" s="551" customFormat="1" ht="15">
      <c r="A21" s="554">
        <v>7</v>
      </c>
      <c r="B21" s="780"/>
      <c r="C21" s="1747"/>
      <c r="D21" s="1747"/>
      <c r="E21" s="1749">
        <v>1</v>
      </c>
      <c r="F21" s="1747"/>
      <c r="G21" s="1747"/>
      <c r="H21" s="1747"/>
      <c r="I21" s="1749"/>
      <c r="J21" s="1733"/>
      <c r="K21" s="1747"/>
      <c r="L21" s="1747"/>
      <c r="M21" s="1603">
        <v>2</v>
      </c>
      <c r="N21" s="1747"/>
      <c r="O21" s="781"/>
      <c r="P21" s="781"/>
      <c r="Q21" s="1176"/>
    </row>
    <row r="22" spans="1:17" s="551" customFormat="1" ht="15">
      <c r="A22" s="554">
        <v>8</v>
      </c>
      <c r="B22" s="780"/>
      <c r="C22" s="1747"/>
      <c r="D22" s="1747"/>
      <c r="E22" s="1749">
        <v>1</v>
      </c>
      <c r="F22" s="1747"/>
      <c r="G22" s="1747"/>
      <c r="H22" s="1747"/>
      <c r="I22" s="1749"/>
      <c r="J22" s="1733"/>
      <c r="K22" s="1747"/>
      <c r="L22" s="1747"/>
      <c r="M22" s="1603">
        <v>2</v>
      </c>
      <c r="N22" s="1747"/>
      <c r="O22" s="781"/>
      <c r="P22" s="781"/>
      <c r="Q22" s="1176"/>
    </row>
    <row r="23" spans="1:17" s="551" customFormat="1" ht="15">
      <c r="A23" s="554">
        <v>9</v>
      </c>
      <c r="B23" s="780"/>
      <c r="C23" s="1747"/>
      <c r="D23" s="1747"/>
      <c r="E23" s="1749">
        <v>0</v>
      </c>
      <c r="F23" s="1747"/>
      <c r="G23" s="1747"/>
      <c r="H23" s="1747"/>
      <c r="I23" s="1749"/>
      <c r="J23" s="1733"/>
      <c r="K23" s="1747"/>
      <c r="L23" s="1747"/>
      <c r="M23" s="1603">
        <v>2</v>
      </c>
      <c r="N23" s="1747"/>
      <c r="O23" s="781"/>
      <c r="P23" s="781"/>
      <c r="Q23" s="1176"/>
    </row>
    <row r="24" spans="1:17" s="551" customFormat="1" ht="15">
      <c r="A24" s="554">
        <v>10</v>
      </c>
      <c r="B24" s="780"/>
      <c r="C24" s="1747"/>
      <c r="D24" s="1747"/>
      <c r="E24" s="1749">
        <v>1</v>
      </c>
      <c r="F24" s="1747"/>
      <c r="G24" s="1747"/>
      <c r="H24" s="1747"/>
      <c r="I24" s="1749"/>
      <c r="J24" s="1733"/>
      <c r="K24" s="1747"/>
      <c r="L24" s="1747"/>
      <c r="M24" s="1603">
        <v>2</v>
      </c>
      <c r="N24" s="1747"/>
      <c r="O24" s="781"/>
      <c r="P24" s="781"/>
      <c r="Q24" s="1176"/>
    </row>
    <row r="25" spans="1:17" s="551" customFormat="1" ht="15">
      <c r="A25" s="554">
        <v>11</v>
      </c>
      <c r="B25" s="780"/>
      <c r="C25" s="1747"/>
      <c r="D25" s="1747"/>
      <c r="E25" s="1749">
        <v>1</v>
      </c>
      <c r="F25" s="1747"/>
      <c r="G25" s="1747"/>
      <c r="H25" s="1747"/>
      <c r="I25" s="1749"/>
      <c r="J25" s="1733"/>
      <c r="K25" s="1747"/>
      <c r="L25" s="1747"/>
      <c r="M25" s="1603">
        <v>2</v>
      </c>
      <c r="N25" s="1747"/>
      <c r="O25" s="781"/>
      <c r="P25" s="781"/>
      <c r="Q25" s="1176"/>
    </row>
    <row r="26" spans="1:17" s="551" customFormat="1" ht="15">
      <c r="A26" s="554">
        <v>12</v>
      </c>
      <c r="B26" s="780"/>
      <c r="C26" s="1747"/>
      <c r="D26" s="1747"/>
      <c r="E26" s="1749">
        <v>1</v>
      </c>
      <c r="F26" s="1747"/>
      <c r="G26" s="1747"/>
      <c r="H26" s="1747"/>
      <c r="I26" s="1749"/>
      <c r="J26" s="1733"/>
      <c r="K26" s="1747"/>
      <c r="L26" s="1747"/>
      <c r="M26" s="1603">
        <v>2</v>
      </c>
      <c r="N26" s="1747"/>
      <c r="O26" s="781"/>
      <c r="P26" s="781"/>
      <c r="Q26" s="1176"/>
    </row>
    <row r="27" spans="1:17" s="551" customFormat="1" ht="15">
      <c r="A27" s="554">
        <v>13</v>
      </c>
      <c r="B27" s="780"/>
      <c r="C27" s="1747"/>
      <c r="D27" s="1747"/>
      <c r="E27" s="1749">
        <v>0</v>
      </c>
      <c r="F27" s="1747"/>
      <c r="G27" s="1747"/>
      <c r="H27" s="1747"/>
      <c r="I27" s="1749"/>
      <c r="J27" s="1733"/>
      <c r="K27" s="1747"/>
      <c r="L27" s="1747"/>
      <c r="M27" s="1603">
        <v>3</v>
      </c>
      <c r="N27" s="1747"/>
      <c r="O27" s="781"/>
      <c r="P27" s="781"/>
      <c r="Q27" s="1176"/>
    </row>
    <row r="28" spans="1:17" s="551" customFormat="1" ht="15">
      <c r="A28" s="554">
        <v>14</v>
      </c>
      <c r="B28" s="780"/>
      <c r="C28" s="1747"/>
      <c r="D28" s="1747"/>
      <c r="E28" s="1749">
        <v>1</v>
      </c>
      <c r="F28" s="1747"/>
      <c r="G28" s="1747"/>
      <c r="H28" s="1747"/>
      <c r="I28" s="1749"/>
      <c r="J28" s="1733"/>
      <c r="K28" s="1747"/>
      <c r="L28" s="1747"/>
      <c r="M28" s="1603">
        <v>2</v>
      </c>
      <c r="N28" s="1747"/>
      <c r="O28" s="781"/>
      <c r="P28" s="781"/>
      <c r="Q28" s="1176"/>
    </row>
    <row r="29" spans="1:17" s="551" customFormat="1" ht="15">
      <c r="A29" s="554">
        <v>15</v>
      </c>
      <c r="B29" s="780"/>
      <c r="C29" s="1747"/>
      <c r="D29" s="1747"/>
      <c r="E29" s="1749">
        <v>1</v>
      </c>
      <c r="F29" s="1747"/>
      <c r="G29" s="1747"/>
      <c r="H29" s="1747"/>
      <c r="I29" s="1749"/>
      <c r="J29" s="1733"/>
      <c r="K29" s="1747"/>
      <c r="L29" s="1747"/>
      <c r="M29" s="1603">
        <v>2</v>
      </c>
      <c r="N29" s="1747"/>
      <c r="O29" s="781"/>
      <c r="P29" s="781"/>
      <c r="Q29" s="1176"/>
    </row>
    <row r="30" spans="1:17" s="551" customFormat="1" ht="15">
      <c r="A30" s="554">
        <v>16</v>
      </c>
      <c r="B30" s="780"/>
      <c r="C30" s="1747"/>
      <c r="D30" s="1747"/>
      <c r="E30" s="1749">
        <v>1</v>
      </c>
      <c r="F30" s="1747"/>
      <c r="G30" s="1747"/>
      <c r="H30" s="1747"/>
      <c r="I30" s="1749"/>
      <c r="J30" s="1733"/>
      <c r="K30" s="1747"/>
      <c r="L30" s="1747"/>
      <c r="M30" s="1603">
        <v>2</v>
      </c>
      <c r="N30" s="1747"/>
      <c r="O30" s="781"/>
      <c r="P30" s="781"/>
      <c r="Q30" s="1176"/>
    </row>
    <row r="31" spans="1:17" s="555" customFormat="1" ht="15">
      <c r="A31" s="554">
        <v>17</v>
      </c>
      <c r="B31" s="780"/>
      <c r="C31" s="1747"/>
      <c r="D31" s="1747"/>
      <c r="E31" s="1749">
        <v>0</v>
      </c>
      <c r="F31" s="1747"/>
      <c r="G31" s="1747"/>
      <c r="H31" s="1747"/>
      <c r="I31" s="1749"/>
      <c r="J31" s="1733"/>
      <c r="K31" s="1747"/>
      <c r="L31" s="1747"/>
      <c r="M31" s="1603">
        <v>3</v>
      </c>
      <c r="N31" s="1747"/>
      <c r="O31" s="781"/>
      <c r="P31" s="781"/>
      <c r="Q31" s="1176"/>
    </row>
    <row r="32" spans="1:17" s="555" customFormat="1" ht="15">
      <c r="A32" s="554">
        <v>18</v>
      </c>
      <c r="B32" s="780"/>
      <c r="C32" s="1747"/>
      <c r="D32" s="1747"/>
      <c r="E32" s="1749">
        <v>1</v>
      </c>
      <c r="F32" s="1747"/>
      <c r="G32" s="1747"/>
      <c r="H32" s="1747"/>
      <c r="I32" s="1749"/>
      <c r="J32" s="1733"/>
      <c r="K32" s="1747"/>
      <c r="L32" s="1747"/>
      <c r="M32" s="1603">
        <v>2</v>
      </c>
      <c r="N32" s="1747"/>
      <c r="O32" s="781"/>
      <c r="P32" s="781"/>
      <c r="Q32" s="1176"/>
    </row>
    <row r="33" spans="1:33" s="555" customFormat="1" ht="15">
      <c r="A33" s="554">
        <v>19</v>
      </c>
      <c r="B33" s="780"/>
      <c r="C33" s="1747"/>
      <c r="D33" s="1747"/>
      <c r="E33" s="1749">
        <v>2</v>
      </c>
      <c r="F33" s="1747"/>
      <c r="G33" s="1747"/>
      <c r="H33" s="1747"/>
      <c r="I33" s="1749"/>
      <c r="J33" s="1733"/>
      <c r="K33" s="1747"/>
      <c r="L33" s="1747"/>
      <c r="M33" s="1603">
        <v>2</v>
      </c>
      <c r="N33" s="1747"/>
      <c r="O33" s="781"/>
      <c r="P33" s="781"/>
      <c r="Q33" s="1176"/>
    </row>
    <row r="34" spans="1:33" s="555" customFormat="1" ht="15">
      <c r="A34" s="554">
        <v>20</v>
      </c>
      <c r="B34" s="780"/>
      <c r="C34" s="1747"/>
      <c r="D34" s="1747"/>
      <c r="E34" s="1749">
        <v>2</v>
      </c>
      <c r="F34" s="1747"/>
      <c r="G34" s="1747"/>
      <c r="H34" s="1747"/>
      <c r="I34" s="1749"/>
      <c r="J34" s="1733"/>
      <c r="K34" s="1747"/>
      <c r="L34" s="1747"/>
      <c r="M34" s="1603">
        <v>2</v>
      </c>
      <c r="N34" s="1747"/>
      <c r="O34" s="781"/>
      <c r="P34" s="781"/>
      <c r="Q34" s="1176"/>
    </row>
    <row r="35" spans="1:33" s="555" customFormat="1" ht="15">
      <c r="A35" s="554">
        <v>21</v>
      </c>
      <c r="B35" s="780"/>
      <c r="C35" s="1747"/>
      <c r="D35" s="1747"/>
      <c r="E35" s="1749">
        <v>1</v>
      </c>
      <c r="F35" s="1747"/>
      <c r="G35" s="1747"/>
      <c r="H35" s="1747"/>
      <c r="I35" s="1749"/>
      <c r="J35" s="1733"/>
      <c r="K35" s="1747"/>
      <c r="L35" s="1747"/>
      <c r="M35" s="1603">
        <v>2</v>
      </c>
      <c r="N35" s="1747"/>
      <c r="O35" s="781"/>
      <c r="P35" s="781"/>
      <c r="Q35" s="1176"/>
    </row>
    <row r="36" spans="1:33" s="555" customFormat="1" ht="15">
      <c r="A36" s="554">
        <v>22</v>
      </c>
      <c r="B36" s="780"/>
      <c r="C36" s="1747"/>
      <c r="D36" s="1747"/>
      <c r="E36" s="1749">
        <v>1</v>
      </c>
      <c r="F36" s="1747"/>
      <c r="G36" s="1747"/>
      <c r="H36" s="1747"/>
      <c r="I36" s="1749"/>
      <c r="J36" s="1733"/>
      <c r="K36" s="1747"/>
      <c r="L36" s="1747"/>
      <c r="M36" s="1603">
        <v>2</v>
      </c>
      <c r="N36" s="1747"/>
      <c r="O36" s="781"/>
      <c r="P36" s="781"/>
      <c r="Q36" s="1176"/>
    </row>
    <row r="37" spans="1:33" s="555" customFormat="1" ht="15">
      <c r="A37" s="554">
        <v>23</v>
      </c>
      <c r="B37" s="780"/>
      <c r="C37" s="1747"/>
      <c r="D37" s="1747"/>
      <c r="E37" s="1946">
        <v>1</v>
      </c>
      <c r="F37" s="1747"/>
      <c r="G37" s="1747"/>
      <c r="H37" s="1747"/>
      <c r="I37" s="1749"/>
      <c r="J37" s="1733"/>
      <c r="K37" s="1747"/>
      <c r="L37" s="1747"/>
      <c r="M37" s="1603">
        <v>2</v>
      </c>
      <c r="N37" s="1747"/>
      <c r="O37" s="781"/>
      <c r="P37" s="781"/>
      <c r="Q37" s="1176"/>
    </row>
    <row r="38" spans="1:33" s="555" customFormat="1" ht="15">
      <c r="A38" s="554">
        <v>24</v>
      </c>
      <c r="B38" s="780"/>
      <c r="C38" s="1747"/>
      <c r="D38" s="1747"/>
      <c r="E38" s="1946">
        <v>1</v>
      </c>
      <c r="F38" s="1747"/>
      <c r="G38" s="1747"/>
      <c r="H38" s="1747"/>
      <c r="I38" s="1749"/>
      <c r="J38" s="1733"/>
      <c r="K38" s="1747"/>
      <c r="L38" s="1747"/>
      <c r="M38" s="1603">
        <v>2</v>
      </c>
      <c r="N38" s="1747"/>
      <c r="O38" s="781"/>
      <c r="P38" s="781"/>
      <c r="Q38" s="1176"/>
    </row>
    <row r="39" spans="1:33" s="555" customFormat="1" ht="15">
      <c r="A39" s="554" t="s">
        <v>19</v>
      </c>
      <c r="B39" s="781"/>
      <c r="C39" s="1747"/>
      <c r="D39" s="1747"/>
      <c r="E39" s="1750">
        <f>SUM(E15:E38)</f>
        <v>22</v>
      </c>
      <c r="F39" s="1747"/>
      <c r="G39" s="1747"/>
      <c r="H39" s="1747"/>
      <c r="I39" s="1750">
        <f>SUM(I15:I38)</f>
        <v>0</v>
      </c>
      <c r="J39" s="1747"/>
      <c r="K39" s="1747"/>
      <c r="L39" s="1747"/>
      <c r="M39" s="1750">
        <f>SUM(M15:M38)</f>
        <v>49</v>
      </c>
      <c r="N39" s="1747"/>
      <c r="O39" s="781"/>
      <c r="P39" s="781"/>
      <c r="Q39" s="1175"/>
    </row>
    <row r="40" spans="1:33" s="545" customFormat="1" ht="12.75" customHeight="1">
      <c r="A40" s="545" t="s">
        <v>20</v>
      </c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 s="545" customFormat="1" ht="12.75" customHeight="1">
      <c r="A41" s="545" t="s">
        <v>21</v>
      </c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>
      <c r="A42" s="545" t="s">
        <v>651</v>
      </c>
      <c r="K42" s="545"/>
      <c r="L42" s="545"/>
      <c r="M42" s="545"/>
      <c r="N42" s="545"/>
      <c r="O42" s="545"/>
      <c r="P42" s="545"/>
      <c r="Q42" s="545"/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>
      <c r="A43" s="545" t="s">
        <v>23</v>
      </c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  <row r="44" spans="1:33">
      <c r="R44" s="955"/>
      <c r="S44" s="955"/>
      <c r="T44" s="955"/>
      <c r="U44" s="955"/>
      <c r="V44" s="955"/>
      <c r="W44" s="955"/>
      <c r="X44" s="955"/>
      <c r="Y44" s="955"/>
      <c r="Z44" s="955"/>
      <c r="AA44" s="955"/>
      <c r="AB44" s="955"/>
      <c r="AC44" s="955"/>
      <c r="AD44" s="955"/>
      <c r="AE44" s="955"/>
      <c r="AF44" s="955"/>
      <c r="AG44" s="955"/>
    </row>
  </sheetData>
  <mergeCells count="20"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>
      <c r="B1" s="2960" t="s">
        <v>484</v>
      </c>
      <c r="C1" s="2142"/>
      <c r="D1" s="2142"/>
      <c r="E1" s="2142"/>
      <c r="F1" s="2142"/>
      <c r="J1" s="801" t="s">
        <v>176</v>
      </c>
      <c r="N1" s="2967" t="s">
        <v>127</v>
      </c>
      <c r="O1" s="2968"/>
      <c r="P1" s="2968"/>
      <c r="Q1" s="2968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57" customFormat="1" ht="10.5" customHeight="1">
      <c r="B2" s="2961" t="s">
        <v>1</v>
      </c>
      <c r="C2" s="2128"/>
      <c r="D2" s="2128"/>
      <c r="E2" s="2128"/>
      <c r="F2" s="2128"/>
      <c r="N2" s="2961" t="s">
        <v>2</v>
      </c>
      <c r="O2" s="2963"/>
      <c r="P2" s="2963"/>
      <c r="Q2" s="2963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57" customFormat="1" ht="13.5" customHeight="1">
      <c r="B3" s="2964" t="s">
        <v>128</v>
      </c>
      <c r="C3" s="2964"/>
      <c r="N3" s="557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57" customFormat="1" ht="15" customHeight="1">
      <c r="B4" s="2966" t="s">
        <v>4</v>
      </c>
      <c r="C4" s="2142"/>
      <c r="D4" s="559"/>
      <c r="E4" s="952"/>
      <c r="F4" s="952"/>
      <c r="G4" s="952"/>
      <c r="H4" s="952"/>
      <c r="I4" s="920" t="s">
        <v>5</v>
      </c>
      <c r="J4" s="558"/>
      <c r="K4" s="558"/>
      <c r="L4" s="558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57" customFormat="1" ht="9.75" customHeight="1">
      <c r="B5" s="2965" t="s">
        <v>7</v>
      </c>
      <c r="C5" s="2140"/>
      <c r="D5" s="558"/>
      <c r="E5" s="558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57" customFormat="1" ht="12" customHeight="1">
      <c r="A6" s="2962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57" customFormat="1" ht="15.75">
      <c r="A7" s="2959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57" customFormat="1" ht="9" customHeight="1">
      <c r="A8" s="1311">
        <v>1641</v>
      </c>
      <c r="B8" s="1297">
        <v>1642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57" customFormat="1">
      <c r="A9" s="2969" t="s">
        <v>9</v>
      </c>
      <c r="B9" s="2972" t="s">
        <v>10</v>
      </c>
      <c r="C9" s="2973"/>
      <c r="D9" s="2973"/>
      <c r="E9" s="2973"/>
      <c r="F9" s="2973"/>
      <c r="G9" s="2973"/>
      <c r="H9" s="2973"/>
      <c r="I9" s="2974"/>
      <c r="J9" s="2972" t="s">
        <v>11</v>
      </c>
      <c r="K9" s="2973"/>
      <c r="L9" s="2973"/>
      <c r="M9" s="2973"/>
      <c r="N9" s="2973"/>
      <c r="O9" s="2973"/>
      <c r="P9" s="2973"/>
      <c r="Q9" s="2974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57" customFormat="1">
      <c r="A10" s="2970"/>
      <c r="B10" s="2975" t="s">
        <v>325</v>
      </c>
      <c r="C10" s="2976"/>
      <c r="D10" s="2976"/>
      <c r="E10" s="2977"/>
      <c r="F10" s="2975" t="s">
        <v>130</v>
      </c>
      <c r="G10" s="2135"/>
      <c r="H10" s="2135"/>
      <c r="I10" s="2136"/>
      <c r="J10" s="2975" t="s">
        <v>325</v>
      </c>
      <c r="K10" s="2976"/>
      <c r="L10" s="2976"/>
      <c r="M10" s="2977"/>
      <c r="N10" s="2975" t="str">
        <f>F10</f>
        <v>яч. 14 - ф. "Школа"</v>
      </c>
      <c r="O10" s="2978"/>
      <c r="P10" s="2978"/>
      <c r="Q10" s="2979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57" customFormat="1">
      <c r="A11" s="2970"/>
      <c r="B11" s="2975" t="s">
        <v>14</v>
      </c>
      <c r="C11" s="2976"/>
      <c r="E11" s="561">
        <v>1500</v>
      </c>
      <c r="F11" s="2975" t="s">
        <v>14</v>
      </c>
      <c r="G11" s="2976"/>
      <c r="H11" s="560"/>
      <c r="I11" s="561">
        <v>2000</v>
      </c>
      <c r="J11" s="2975" t="s">
        <v>14</v>
      </c>
      <c r="K11" s="2976"/>
      <c r="L11" s="560"/>
      <c r="M11" s="561">
        <f>E11</f>
        <v>1500</v>
      </c>
      <c r="N11" s="2975" t="s">
        <v>14</v>
      </c>
      <c r="O11" s="2976"/>
      <c r="P11" s="560"/>
      <c r="Q11" s="561">
        <v>2000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63" customFormat="1" ht="35.25" customHeight="1">
      <c r="A12" s="2971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>
      <c r="A14" s="566">
        <v>0</v>
      </c>
      <c r="B14" s="780"/>
      <c r="C14" s="1751"/>
      <c r="D14" s="1751"/>
      <c r="E14" s="1752"/>
      <c r="F14" s="1751"/>
      <c r="G14" s="1751"/>
      <c r="H14" s="1751"/>
      <c r="I14" s="1752"/>
      <c r="J14" s="1733"/>
      <c r="K14" s="1751"/>
      <c r="L14" s="1751"/>
      <c r="M14" s="1752"/>
      <c r="N14" s="1751"/>
      <c r="O14" s="1751"/>
      <c r="P14" s="1751"/>
      <c r="Q14" s="1752"/>
    </row>
    <row r="15" spans="1:33" s="1395" customFormat="1" ht="15">
      <c r="A15" s="1394">
        <v>1</v>
      </c>
      <c r="B15" s="780"/>
      <c r="C15" s="1751"/>
      <c r="D15" s="1751"/>
      <c r="E15" s="1950">
        <v>103</v>
      </c>
      <c r="F15" s="1751"/>
      <c r="G15" s="1751"/>
      <c r="H15" s="1751"/>
      <c r="I15" s="1603">
        <v>175</v>
      </c>
      <c r="J15" s="1733"/>
      <c r="K15" s="1751"/>
      <c r="L15" s="1751"/>
      <c r="M15" s="1603">
        <v>55</v>
      </c>
      <c r="N15" s="1751"/>
      <c r="O15" s="1751"/>
      <c r="P15" s="1751"/>
      <c r="Q15" s="1603">
        <v>79</v>
      </c>
    </row>
    <row r="16" spans="1:33" s="563" customFormat="1" ht="15">
      <c r="A16" s="566">
        <v>2</v>
      </c>
      <c r="B16" s="780"/>
      <c r="C16" s="1751"/>
      <c r="D16" s="1751"/>
      <c r="E16" s="1950">
        <v>92</v>
      </c>
      <c r="F16" s="1751"/>
      <c r="G16" s="1751"/>
      <c r="H16" s="1751"/>
      <c r="I16" s="1603">
        <v>152</v>
      </c>
      <c r="J16" s="1733"/>
      <c r="K16" s="1751"/>
      <c r="L16" s="1751"/>
      <c r="M16" s="1603">
        <v>51</v>
      </c>
      <c r="N16" s="1751"/>
      <c r="O16" s="1751"/>
      <c r="P16" s="1751"/>
      <c r="Q16" s="1603">
        <v>74</v>
      </c>
    </row>
    <row r="17" spans="1:17" s="563" customFormat="1" ht="15">
      <c r="A17" s="566">
        <v>3</v>
      </c>
      <c r="B17" s="780"/>
      <c r="C17" s="1751"/>
      <c r="D17" s="1751"/>
      <c r="E17" s="1950">
        <v>82</v>
      </c>
      <c r="F17" s="1751"/>
      <c r="G17" s="1751"/>
      <c r="H17" s="1751"/>
      <c r="I17" s="1603">
        <v>130</v>
      </c>
      <c r="J17" s="1733"/>
      <c r="K17" s="1751"/>
      <c r="L17" s="1751"/>
      <c r="M17" s="1603">
        <v>49</v>
      </c>
      <c r="N17" s="1751"/>
      <c r="O17" s="1751"/>
      <c r="P17" s="1751"/>
      <c r="Q17" s="1603">
        <v>66</v>
      </c>
    </row>
    <row r="18" spans="1:17" s="563" customFormat="1" ht="15">
      <c r="A18" s="566">
        <v>4</v>
      </c>
      <c r="B18" s="780"/>
      <c r="C18" s="1751"/>
      <c r="D18" s="1751"/>
      <c r="E18" s="1950">
        <v>79</v>
      </c>
      <c r="F18" s="1751"/>
      <c r="G18" s="1751"/>
      <c r="H18" s="1751"/>
      <c r="I18" s="1603">
        <v>126</v>
      </c>
      <c r="J18" s="1733"/>
      <c r="K18" s="1751"/>
      <c r="L18" s="1751"/>
      <c r="M18" s="1603">
        <v>44</v>
      </c>
      <c r="N18" s="1751"/>
      <c r="O18" s="1751"/>
      <c r="P18" s="1751"/>
      <c r="Q18" s="1603">
        <v>61</v>
      </c>
    </row>
    <row r="19" spans="1:17" s="563" customFormat="1" ht="15">
      <c r="A19" s="566">
        <v>5</v>
      </c>
      <c r="B19" s="780"/>
      <c r="C19" s="1751"/>
      <c r="D19" s="1751"/>
      <c r="E19" s="1950">
        <v>82</v>
      </c>
      <c r="F19" s="1751"/>
      <c r="G19" s="1751"/>
      <c r="H19" s="1751"/>
      <c r="I19" s="1603">
        <v>139</v>
      </c>
      <c r="J19" s="1733"/>
      <c r="K19" s="1751"/>
      <c r="L19" s="1751"/>
      <c r="M19" s="1603">
        <v>46</v>
      </c>
      <c r="N19" s="1751"/>
      <c r="O19" s="1751"/>
      <c r="P19" s="1751"/>
      <c r="Q19" s="1603">
        <v>63</v>
      </c>
    </row>
    <row r="20" spans="1:17" s="563" customFormat="1" ht="15">
      <c r="A20" s="566">
        <v>6</v>
      </c>
      <c r="B20" s="780"/>
      <c r="C20" s="1751"/>
      <c r="D20" s="1751"/>
      <c r="E20" s="1950">
        <v>91</v>
      </c>
      <c r="F20" s="1751"/>
      <c r="G20" s="1751"/>
      <c r="H20" s="1751"/>
      <c r="I20" s="1603">
        <v>152</v>
      </c>
      <c r="J20" s="1733"/>
      <c r="K20" s="1751"/>
      <c r="L20" s="1751"/>
      <c r="M20" s="1603">
        <v>48</v>
      </c>
      <c r="N20" s="1751"/>
      <c r="O20" s="1751"/>
      <c r="P20" s="1751"/>
      <c r="Q20" s="1603">
        <v>64</v>
      </c>
    </row>
    <row r="21" spans="1:17" s="563" customFormat="1" ht="15">
      <c r="A21" s="566">
        <v>7</v>
      </c>
      <c r="B21" s="780"/>
      <c r="C21" s="1751"/>
      <c r="D21" s="1751"/>
      <c r="E21" s="1950">
        <v>124</v>
      </c>
      <c r="F21" s="1751"/>
      <c r="G21" s="1751"/>
      <c r="H21" s="1751"/>
      <c r="I21" s="1603">
        <v>209</v>
      </c>
      <c r="J21" s="1733"/>
      <c r="K21" s="1751"/>
      <c r="L21" s="1751"/>
      <c r="M21" s="1603">
        <v>51</v>
      </c>
      <c r="N21" s="1751"/>
      <c r="O21" s="1751"/>
      <c r="P21" s="1751"/>
      <c r="Q21" s="1603">
        <v>67</v>
      </c>
    </row>
    <row r="22" spans="1:17" s="563" customFormat="1" ht="15">
      <c r="A22" s="566">
        <v>8</v>
      </c>
      <c r="B22" s="780"/>
      <c r="C22" s="1751"/>
      <c r="D22" s="1751"/>
      <c r="E22" s="1950">
        <v>148</v>
      </c>
      <c r="F22" s="1751"/>
      <c r="G22" s="1751"/>
      <c r="H22" s="1751"/>
      <c r="I22" s="1603">
        <v>274</v>
      </c>
      <c r="J22" s="1733"/>
      <c r="K22" s="1751"/>
      <c r="L22" s="1751"/>
      <c r="M22" s="1603">
        <v>51</v>
      </c>
      <c r="N22" s="1751"/>
      <c r="O22" s="1751"/>
      <c r="P22" s="1751"/>
      <c r="Q22" s="1603">
        <v>71</v>
      </c>
    </row>
    <row r="23" spans="1:17" s="563" customFormat="1" ht="15">
      <c r="A23" s="566">
        <v>9</v>
      </c>
      <c r="B23" s="780"/>
      <c r="C23" s="1751"/>
      <c r="D23" s="1751"/>
      <c r="E23" s="1950">
        <v>157</v>
      </c>
      <c r="F23" s="1751"/>
      <c r="G23" s="1751"/>
      <c r="H23" s="1751"/>
      <c r="I23" s="1603">
        <v>302</v>
      </c>
      <c r="J23" s="1733"/>
      <c r="K23" s="1751"/>
      <c r="L23" s="1751"/>
      <c r="M23" s="1603">
        <v>50</v>
      </c>
      <c r="N23" s="1751"/>
      <c r="O23" s="1751"/>
      <c r="P23" s="1751"/>
      <c r="Q23" s="1603">
        <v>68</v>
      </c>
    </row>
    <row r="24" spans="1:17" s="563" customFormat="1" ht="15">
      <c r="A24" s="566">
        <v>10</v>
      </c>
      <c r="B24" s="780"/>
      <c r="C24" s="1751"/>
      <c r="D24" s="1751"/>
      <c r="E24" s="1950">
        <v>172</v>
      </c>
      <c r="F24" s="1751"/>
      <c r="G24" s="1751"/>
      <c r="H24" s="1751"/>
      <c r="I24" s="1603">
        <v>289</v>
      </c>
      <c r="J24" s="1733"/>
      <c r="K24" s="1751"/>
      <c r="L24" s="1751"/>
      <c r="M24" s="1603">
        <v>65</v>
      </c>
      <c r="N24" s="1751"/>
      <c r="O24" s="1751"/>
      <c r="P24" s="1751"/>
      <c r="Q24" s="1603">
        <v>76</v>
      </c>
    </row>
    <row r="25" spans="1:17" s="563" customFormat="1" ht="15">
      <c r="A25" s="566">
        <v>11</v>
      </c>
      <c r="B25" s="780"/>
      <c r="C25" s="1751"/>
      <c r="D25" s="1751"/>
      <c r="E25" s="1950">
        <v>178</v>
      </c>
      <c r="F25" s="1751"/>
      <c r="G25" s="1751"/>
      <c r="H25" s="1751"/>
      <c r="I25" s="1603">
        <v>286</v>
      </c>
      <c r="J25" s="1733"/>
      <c r="K25" s="1751"/>
      <c r="L25" s="1751"/>
      <c r="M25" s="1603">
        <v>79</v>
      </c>
      <c r="N25" s="1751"/>
      <c r="O25" s="1751"/>
      <c r="P25" s="1751"/>
      <c r="Q25" s="1603">
        <v>80</v>
      </c>
    </row>
    <row r="26" spans="1:17" s="563" customFormat="1" ht="15">
      <c r="A26" s="566">
        <v>12</v>
      </c>
      <c r="B26" s="780"/>
      <c r="C26" s="1751"/>
      <c r="D26" s="1751"/>
      <c r="E26" s="1950">
        <v>163</v>
      </c>
      <c r="F26" s="1751"/>
      <c r="G26" s="1751"/>
      <c r="H26" s="1751"/>
      <c r="I26" s="1603">
        <v>286</v>
      </c>
      <c r="J26" s="1733"/>
      <c r="K26" s="1751"/>
      <c r="L26" s="1751"/>
      <c r="M26" s="1603">
        <v>60</v>
      </c>
      <c r="N26" s="1751"/>
      <c r="O26" s="1751"/>
      <c r="P26" s="1751"/>
      <c r="Q26" s="1603">
        <v>89</v>
      </c>
    </row>
    <row r="27" spans="1:17" s="563" customFormat="1" ht="15">
      <c r="A27" s="566">
        <v>13</v>
      </c>
      <c r="B27" s="780"/>
      <c r="C27" s="1751"/>
      <c r="D27" s="1751"/>
      <c r="E27" s="1950">
        <v>167</v>
      </c>
      <c r="F27" s="1751"/>
      <c r="G27" s="1751"/>
      <c r="H27" s="1751"/>
      <c r="I27" s="1603">
        <v>287</v>
      </c>
      <c r="J27" s="1733"/>
      <c r="K27" s="1751"/>
      <c r="L27" s="1751"/>
      <c r="M27" s="1603">
        <v>70</v>
      </c>
      <c r="N27" s="1751"/>
      <c r="O27" s="1751"/>
      <c r="P27" s="1751"/>
      <c r="Q27" s="1603">
        <v>89</v>
      </c>
    </row>
    <row r="28" spans="1:17" s="563" customFormat="1" ht="15">
      <c r="A28" s="566">
        <v>14</v>
      </c>
      <c r="B28" s="780"/>
      <c r="C28" s="1751"/>
      <c r="D28" s="1751"/>
      <c r="E28" s="1950">
        <v>173</v>
      </c>
      <c r="F28" s="1751"/>
      <c r="G28" s="1751"/>
      <c r="H28" s="1751"/>
      <c r="I28" s="1603">
        <v>275</v>
      </c>
      <c r="J28" s="1733"/>
      <c r="K28" s="1751"/>
      <c r="L28" s="1751"/>
      <c r="M28" s="1603">
        <v>94</v>
      </c>
      <c r="N28" s="1751"/>
      <c r="O28" s="1751"/>
      <c r="P28" s="1751"/>
      <c r="Q28" s="1603">
        <v>87</v>
      </c>
    </row>
    <row r="29" spans="1:17" s="563" customFormat="1" ht="15">
      <c r="A29" s="566">
        <v>15</v>
      </c>
      <c r="B29" s="780"/>
      <c r="C29" s="1751"/>
      <c r="D29" s="1751"/>
      <c r="E29" s="1950">
        <v>166</v>
      </c>
      <c r="F29" s="1751"/>
      <c r="G29" s="1751"/>
      <c r="H29" s="1751"/>
      <c r="I29" s="1603">
        <v>268</v>
      </c>
      <c r="J29" s="1733"/>
      <c r="K29" s="1751"/>
      <c r="L29" s="1751"/>
      <c r="M29" s="1603">
        <v>81</v>
      </c>
      <c r="N29" s="1751"/>
      <c r="O29" s="1751"/>
      <c r="P29" s="1751"/>
      <c r="Q29" s="1603">
        <v>86</v>
      </c>
    </row>
    <row r="30" spans="1:17" s="563" customFormat="1" ht="15">
      <c r="A30" s="566">
        <v>16</v>
      </c>
      <c r="B30" s="780"/>
      <c r="C30" s="1751"/>
      <c r="D30" s="1751"/>
      <c r="E30" s="1950">
        <v>172</v>
      </c>
      <c r="F30" s="1751"/>
      <c r="G30" s="1751"/>
      <c r="H30" s="1751"/>
      <c r="I30" s="1603">
        <v>265</v>
      </c>
      <c r="J30" s="1733"/>
      <c r="K30" s="1751"/>
      <c r="L30" s="1751"/>
      <c r="M30" s="1603">
        <v>88</v>
      </c>
      <c r="N30" s="1751"/>
      <c r="O30" s="1751"/>
      <c r="P30" s="1751"/>
      <c r="Q30" s="1603">
        <v>88</v>
      </c>
    </row>
    <row r="31" spans="1:17" s="567" customFormat="1" ht="15">
      <c r="A31" s="566">
        <v>17</v>
      </c>
      <c r="B31" s="780"/>
      <c r="C31" s="1751"/>
      <c r="D31" s="1751"/>
      <c r="E31" s="1950">
        <v>167</v>
      </c>
      <c r="F31" s="1751"/>
      <c r="G31" s="1751"/>
      <c r="H31" s="1751"/>
      <c r="I31" s="1603">
        <v>248</v>
      </c>
      <c r="J31" s="1733"/>
      <c r="K31" s="1751"/>
      <c r="L31" s="1751"/>
      <c r="M31" s="1603">
        <v>94</v>
      </c>
      <c r="N31" s="1751"/>
      <c r="O31" s="1751"/>
      <c r="P31" s="1751"/>
      <c r="Q31" s="1603">
        <v>86</v>
      </c>
    </row>
    <row r="32" spans="1:17" s="567" customFormat="1" ht="15">
      <c r="A32" s="566">
        <v>18</v>
      </c>
      <c r="B32" s="780"/>
      <c r="C32" s="1751"/>
      <c r="D32" s="1751"/>
      <c r="E32" s="1950">
        <v>161</v>
      </c>
      <c r="F32" s="1751"/>
      <c r="G32" s="1751"/>
      <c r="H32" s="1751"/>
      <c r="I32" s="1603">
        <v>261</v>
      </c>
      <c r="J32" s="1733"/>
      <c r="K32" s="1751"/>
      <c r="L32" s="1751"/>
      <c r="M32" s="1603">
        <v>56</v>
      </c>
      <c r="N32" s="1751"/>
      <c r="O32" s="1751"/>
      <c r="P32" s="1751"/>
      <c r="Q32" s="1603">
        <v>80</v>
      </c>
    </row>
    <row r="33" spans="1:33" s="567" customFormat="1" ht="15">
      <c r="A33" s="566">
        <v>19</v>
      </c>
      <c r="B33" s="780"/>
      <c r="C33" s="1751"/>
      <c r="D33" s="1751"/>
      <c r="E33" s="1950">
        <v>161</v>
      </c>
      <c r="F33" s="1751"/>
      <c r="G33" s="1751"/>
      <c r="H33" s="1751"/>
      <c r="I33" s="1603">
        <v>258</v>
      </c>
      <c r="J33" s="1733"/>
      <c r="K33" s="1751"/>
      <c r="L33" s="1751"/>
      <c r="M33" s="1603">
        <v>55</v>
      </c>
      <c r="N33" s="1751"/>
      <c r="O33" s="1751"/>
      <c r="P33" s="1751"/>
      <c r="Q33" s="1603">
        <v>79</v>
      </c>
    </row>
    <row r="34" spans="1:33" s="567" customFormat="1" ht="15">
      <c r="A34" s="566">
        <v>20</v>
      </c>
      <c r="B34" s="780"/>
      <c r="C34" s="1751"/>
      <c r="D34" s="1751"/>
      <c r="E34" s="1950">
        <v>166</v>
      </c>
      <c r="F34" s="1751"/>
      <c r="G34" s="1751"/>
      <c r="H34" s="1751"/>
      <c r="I34" s="1603">
        <v>249</v>
      </c>
      <c r="J34" s="1733"/>
      <c r="K34" s="1751"/>
      <c r="L34" s="1751"/>
      <c r="M34" s="1603">
        <v>59</v>
      </c>
      <c r="N34" s="1751"/>
      <c r="O34" s="1751"/>
      <c r="P34" s="1751"/>
      <c r="Q34" s="1603">
        <v>78</v>
      </c>
    </row>
    <row r="35" spans="1:33" s="567" customFormat="1" ht="15">
      <c r="A35" s="566">
        <v>21</v>
      </c>
      <c r="B35" s="780"/>
      <c r="C35" s="1751"/>
      <c r="D35" s="1751"/>
      <c r="E35" s="1950">
        <v>166</v>
      </c>
      <c r="F35" s="1751"/>
      <c r="G35" s="1751"/>
      <c r="H35" s="1751"/>
      <c r="I35" s="1603">
        <v>259</v>
      </c>
      <c r="J35" s="1733"/>
      <c r="K35" s="1751"/>
      <c r="L35" s="1751"/>
      <c r="M35" s="1603">
        <v>52</v>
      </c>
      <c r="N35" s="1751"/>
      <c r="O35" s="1751"/>
      <c r="P35" s="1751"/>
      <c r="Q35" s="1603">
        <v>76</v>
      </c>
    </row>
    <row r="36" spans="1:33" s="567" customFormat="1" ht="15">
      <c r="A36" s="566">
        <v>22</v>
      </c>
      <c r="B36" s="780"/>
      <c r="C36" s="1751"/>
      <c r="D36" s="1751"/>
      <c r="E36" s="1950">
        <v>165</v>
      </c>
      <c r="F36" s="1751"/>
      <c r="G36" s="1751"/>
      <c r="H36" s="1751"/>
      <c r="I36" s="1603">
        <v>235</v>
      </c>
      <c r="J36" s="1733"/>
      <c r="K36" s="1751"/>
      <c r="L36" s="1751"/>
      <c r="M36" s="1603">
        <v>54</v>
      </c>
      <c r="N36" s="1751"/>
      <c r="O36" s="1751"/>
      <c r="P36" s="1751"/>
      <c r="Q36" s="1603">
        <v>71</v>
      </c>
    </row>
    <row r="37" spans="1:33" s="567" customFormat="1" ht="15">
      <c r="A37" s="566">
        <v>23</v>
      </c>
      <c r="B37" s="780"/>
      <c r="C37" s="1751"/>
      <c r="D37" s="1751"/>
      <c r="E37" s="1946">
        <v>142</v>
      </c>
      <c r="F37" s="1751"/>
      <c r="G37" s="1751"/>
      <c r="H37" s="1751"/>
      <c r="I37" s="1603">
        <v>217</v>
      </c>
      <c r="J37" s="1733"/>
      <c r="K37" s="1751"/>
      <c r="L37" s="1751"/>
      <c r="M37" s="1603">
        <v>51</v>
      </c>
      <c r="N37" s="1751"/>
      <c r="O37" s="1751"/>
      <c r="P37" s="1751"/>
      <c r="Q37" s="1603">
        <v>69</v>
      </c>
    </row>
    <row r="38" spans="1:33" s="567" customFormat="1" ht="15">
      <c r="A38" s="566">
        <v>24</v>
      </c>
      <c r="B38" s="780"/>
      <c r="C38" s="1751"/>
      <c r="D38" s="1751"/>
      <c r="E38" s="1946">
        <v>125</v>
      </c>
      <c r="F38" s="1751"/>
      <c r="G38" s="1751"/>
      <c r="H38" s="1751"/>
      <c r="I38" s="1603">
        <v>203</v>
      </c>
      <c r="J38" s="1733"/>
      <c r="K38" s="1751"/>
      <c r="L38" s="1751"/>
      <c r="M38" s="1603">
        <v>49</v>
      </c>
      <c r="N38" s="1751"/>
      <c r="O38" s="1751"/>
      <c r="P38" s="1751"/>
      <c r="Q38" s="1603">
        <v>74</v>
      </c>
    </row>
    <row r="39" spans="1:33" s="567" customFormat="1" ht="15">
      <c r="A39" s="566" t="s">
        <v>19</v>
      </c>
      <c r="B39" s="782"/>
      <c r="C39" s="1751"/>
      <c r="D39" s="1751"/>
      <c r="E39" s="1753">
        <f>SUM(E15:E38)</f>
        <v>3402</v>
      </c>
      <c r="F39" s="1751"/>
      <c r="G39" s="1751"/>
      <c r="H39" s="1751"/>
      <c r="I39" s="1753">
        <f>SUM(I15:I38)</f>
        <v>5545</v>
      </c>
      <c r="J39" s="1751"/>
      <c r="K39" s="1751"/>
      <c r="L39" s="1751"/>
      <c r="M39" s="1753">
        <f>SUM(M15:M38)</f>
        <v>1452</v>
      </c>
      <c r="N39" s="1751"/>
      <c r="O39" s="1751"/>
      <c r="P39" s="1751"/>
      <c r="Q39" s="1753">
        <f>SUM(Q15:Q38)</f>
        <v>1821</v>
      </c>
    </row>
    <row r="40" spans="1:33" s="557" customFormat="1" ht="12.75" customHeight="1">
      <c r="A40" s="557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57" customFormat="1" ht="12.75" customHeight="1">
      <c r="A41" s="557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57" t="s">
        <v>651</v>
      </c>
      <c r="K42" s="557"/>
      <c r="L42" s="557"/>
      <c r="M42" s="557"/>
      <c r="N42" s="557"/>
      <c r="O42" s="557"/>
      <c r="P42" s="557"/>
      <c r="Q42" s="557"/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A43" s="557" t="s">
        <v>23</v>
      </c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20"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A7:Q7"/>
    <mergeCell ref="B1:F1"/>
    <mergeCell ref="B2:F2"/>
    <mergeCell ref="A6:Q6"/>
    <mergeCell ref="N2:Q2"/>
    <mergeCell ref="B3:C3"/>
    <mergeCell ref="B5:C5"/>
    <mergeCell ref="B4:C4"/>
    <mergeCell ref="N1:Q1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83" t="s">
        <v>484</v>
      </c>
      <c r="C1" s="2142"/>
      <c r="D1" s="2142"/>
      <c r="E1" s="2142"/>
      <c r="F1" s="2142"/>
      <c r="J1" s="801" t="s">
        <v>176</v>
      </c>
      <c r="L1" s="874"/>
      <c r="M1" s="874"/>
      <c r="N1" s="2985" t="s">
        <v>131</v>
      </c>
      <c r="O1" s="2128"/>
      <c r="P1" s="2128"/>
      <c r="Q1" s="2128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>
      <c r="B2" s="2984" t="s">
        <v>1</v>
      </c>
      <c r="C2" s="2128"/>
      <c r="D2" s="2128"/>
      <c r="E2" s="2128"/>
      <c r="F2" s="2128"/>
      <c r="N2" s="2984" t="s">
        <v>2</v>
      </c>
      <c r="O2" s="2968"/>
      <c r="P2" s="2968"/>
      <c r="Q2" s="2968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>
      <c r="B3" s="572" t="s">
        <v>132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>
      <c r="B4" s="2980" t="s">
        <v>4</v>
      </c>
      <c r="C4" s="2142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175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>
      <c r="B5" s="2988" t="s">
        <v>7</v>
      </c>
      <c r="C5" s="2140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>
      <c r="A6" s="298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>
      <c r="A7" s="298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>
      <c r="A8" s="1311" t="s">
        <v>433</v>
      </c>
      <c r="B8" s="1297" t="s">
        <v>434</v>
      </c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>
      <c r="A9" s="2989" t="s">
        <v>9</v>
      </c>
      <c r="B9" s="2981" t="s">
        <v>10</v>
      </c>
      <c r="C9" s="2465"/>
      <c r="D9" s="2465"/>
      <c r="E9" s="2465"/>
      <c r="F9" s="2465"/>
      <c r="G9" s="2465"/>
      <c r="H9" s="2465"/>
      <c r="I9" s="2466"/>
      <c r="J9" s="2981" t="s">
        <v>11</v>
      </c>
      <c r="K9" s="2465"/>
      <c r="L9" s="2465"/>
      <c r="M9" s="2465"/>
      <c r="N9" s="2465"/>
      <c r="O9" s="2465"/>
      <c r="P9" s="2465"/>
      <c r="Q9" s="2466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>
      <c r="A10" s="2462"/>
      <c r="B10" s="2982" t="s">
        <v>174</v>
      </c>
      <c r="C10" s="2135"/>
      <c r="D10" s="2135"/>
      <c r="E10" s="2136"/>
      <c r="F10" s="2982" t="s">
        <v>633</v>
      </c>
      <c r="G10" s="2135"/>
      <c r="H10" s="2135"/>
      <c r="I10" s="2136"/>
      <c r="J10" s="2982" t="s">
        <v>174</v>
      </c>
      <c r="K10" s="2135"/>
      <c r="L10" s="2135"/>
      <c r="M10" s="2136"/>
      <c r="N10" s="2982" t="s">
        <v>633</v>
      </c>
      <c r="O10" s="2135"/>
      <c r="P10" s="2135"/>
      <c r="Q10" s="2136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>
      <c r="A11" s="2462"/>
      <c r="B11" s="2982" t="s">
        <v>14</v>
      </c>
      <c r="C11" s="2135"/>
      <c r="E11" s="575">
        <v>4800</v>
      </c>
      <c r="F11" s="2982" t="s">
        <v>14</v>
      </c>
      <c r="G11" s="2135"/>
      <c r="H11" s="574"/>
      <c r="I11" s="575">
        <v>4800</v>
      </c>
      <c r="J11" s="2982" t="s">
        <v>14</v>
      </c>
      <c r="K11" s="2135"/>
      <c r="L11" s="574"/>
      <c r="M11" s="575">
        <v>4800</v>
      </c>
      <c r="N11" s="2982" t="s">
        <v>14</v>
      </c>
      <c r="O11" s="2135"/>
      <c r="P11" s="574"/>
      <c r="Q11" s="575">
        <f>I11</f>
        <v>4800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>
      <c r="A12" s="2463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80"/>
      <c r="C14" s="1754"/>
      <c r="D14" s="1754"/>
      <c r="E14" s="1755"/>
      <c r="F14" s="1733"/>
      <c r="G14" s="1754"/>
      <c r="H14" s="1754"/>
      <c r="I14" s="1755"/>
      <c r="J14" s="1733"/>
      <c r="K14" s="1754"/>
      <c r="L14" s="1754"/>
      <c r="M14" s="1755"/>
      <c r="N14" s="1733"/>
      <c r="O14" s="1754"/>
      <c r="P14" s="1754"/>
      <c r="Q14" s="1755"/>
    </row>
    <row r="15" spans="1:33" s="1393" customFormat="1" ht="15">
      <c r="A15" s="1391">
        <v>1</v>
      </c>
      <c r="B15" s="780"/>
      <c r="C15" s="1754"/>
      <c r="D15" s="1754"/>
      <c r="E15" s="1951">
        <v>321.12</v>
      </c>
      <c r="F15" s="1733"/>
      <c r="G15" s="1754"/>
      <c r="H15" s="1754"/>
      <c r="I15" s="1603">
        <v>241.44</v>
      </c>
      <c r="J15" s="1733"/>
      <c r="K15" s="1754"/>
      <c r="L15" s="1754"/>
      <c r="M15" s="1603">
        <v>219.84</v>
      </c>
      <c r="N15" s="1733"/>
      <c r="O15" s="1754"/>
      <c r="P15" s="1754"/>
      <c r="Q15" s="1603">
        <v>66.72</v>
      </c>
    </row>
    <row r="16" spans="1:33" s="577" customFormat="1" ht="15">
      <c r="A16" s="580">
        <v>2</v>
      </c>
      <c r="B16" s="780"/>
      <c r="C16" s="1754"/>
      <c r="D16" s="1754"/>
      <c r="E16" s="1951">
        <v>307.2</v>
      </c>
      <c r="F16" s="1733"/>
      <c r="G16" s="1754"/>
      <c r="H16" s="1754"/>
      <c r="I16" s="1603">
        <v>214.07999999999998</v>
      </c>
      <c r="J16" s="1733"/>
      <c r="K16" s="1754"/>
      <c r="L16" s="1754"/>
      <c r="M16" s="1603">
        <v>237.12</v>
      </c>
      <c r="N16" s="1733"/>
      <c r="O16" s="1754"/>
      <c r="P16" s="1754"/>
      <c r="Q16" s="1603">
        <v>62.879999999999995</v>
      </c>
    </row>
    <row r="17" spans="1:17" s="577" customFormat="1" ht="15">
      <c r="A17" s="580">
        <v>3</v>
      </c>
      <c r="B17" s="780"/>
      <c r="C17" s="1754"/>
      <c r="D17" s="1754"/>
      <c r="E17" s="1951">
        <v>282.72000000000003</v>
      </c>
      <c r="F17" s="1733"/>
      <c r="G17" s="1754"/>
      <c r="H17" s="1754"/>
      <c r="I17" s="1603">
        <v>167.51999999999998</v>
      </c>
      <c r="J17" s="1733"/>
      <c r="K17" s="1754"/>
      <c r="L17" s="1754"/>
      <c r="M17" s="1603">
        <v>209.76</v>
      </c>
      <c r="N17" s="1733"/>
      <c r="O17" s="1754"/>
      <c r="P17" s="1754"/>
      <c r="Q17" s="1603">
        <v>52.32</v>
      </c>
    </row>
    <row r="18" spans="1:17" s="577" customFormat="1" ht="15">
      <c r="A18" s="580">
        <v>4</v>
      </c>
      <c r="B18" s="780"/>
      <c r="C18" s="1754"/>
      <c r="D18" s="1754"/>
      <c r="E18" s="1951">
        <v>282.72000000000003</v>
      </c>
      <c r="F18" s="1733"/>
      <c r="G18" s="1754"/>
      <c r="H18" s="1754"/>
      <c r="I18" s="1603">
        <v>156.95999999999998</v>
      </c>
      <c r="J18" s="1733"/>
      <c r="K18" s="1754"/>
      <c r="L18" s="1754"/>
      <c r="M18" s="1603">
        <v>197.76</v>
      </c>
      <c r="N18" s="1733"/>
      <c r="O18" s="1754"/>
      <c r="P18" s="1754"/>
      <c r="Q18" s="1603">
        <v>49.919999999999995</v>
      </c>
    </row>
    <row r="19" spans="1:17" s="577" customFormat="1" ht="15">
      <c r="A19" s="580">
        <v>5</v>
      </c>
      <c r="B19" s="780"/>
      <c r="C19" s="1754"/>
      <c r="D19" s="1754"/>
      <c r="E19" s="1951">
        <v>255.84</v>
      </c>
      <c r="F19" s="1733"/>
      <c r="G19" s="1754"/>
      <c r="H19" s="1754"/>
      <c r="I19" s="1603">
        <v>153.59999999999997</v>
      </c>
      <c r="J19" s="1733"/>
      <c r="K19" s="1754"/>
      <c r="L19" s="1754"/>
      <c r="M19" s="1603">
        <v>183.84</v>
      </c>
      <c r="N19" s="1733"/>
      <c r="O19" s="1754"/>
      <c r="P19" s="1754"/>
      <c r="Q19" s="1603">
        <v>49.919999999999995</v>
      </c>
    </row>
    <row r="20" spans="1:17" s="577" customFormat="1" ht="15">
      <c r="A20" s="580">
        <v>6</v>
      </c>
      <c r="B20" s="780"/>
      <c r="C20" s="1754"/>
      <c r="D20" s="1754"/>
      <c r="E20" s="1951">
        <v>358.08</v>
      </c>
      <c r="F20" s="1733"/>
      <c r="G20" s="1754"/>
      <c r="H20" s="1754"/>
      <c r="I20" s="1603">
        <v>167.51999999999998</v>
      </c>
      <c r="J20" s="1733"/>
      <c r="K20" s="1754"/>
      <c r="L20" s="1754"/>
      <c r="M20" s="1603">
        <v>205.44</v>
      </c>
      <c r="N20" s="1733"/>
      <c r="O20" s="1754"/>
      <c r="P20" s="1754"/>
      <c r="Q20" s="1603">
        <v>54.72</v>
      </c>
    </row>
    <row r="21" spans="1:17" s="577" customFormat="1" ht="15">
      <c r="A21" s="580">
        <v>7</v>
      </c>
      <c r="B21" s="780"/>
      <c r="C21" s="1754"/>
      <c r="D21" s="1754"/>
      <c r="E21" s="1951">
        <v>456.48</v>
      </c>
      <c r="F21" s="1733"/>
      <c r="G21" s="1754"/>
      <c r="H21" s="1754"/>
      <c r="I21" s="1603">
        <v>219.83999999999997</v>
      </c>
      <c r="J21" s="1733"/>
      <c r="K21" s="1754"/>
      <c r="L21" s="1754"/>
      <c r="M21" s="1603">
        <v>216.48000000000002</v>
      </c>
      <c r="N21" s="1733"/>
      <c r="O21" s="1754"/>
      <c r="P21" s="1754"/>
      <c r="Q21" s="1603">
        <v>60.480000000000004</v>
      </c>
    </row>
    <row r="22" spans="1:17" s="577" customFormat="1" ht="15">
      <c r="A22" s="580">
        <v>8</v>
      </c>
      <c r="B22" s="780"/>
      <c r="C22" s="1754"/>
      <c r="D22" s="1754"/>
      <c r="E22" s="1951">
        <v>470.4</v>
      </c>
      <c r="F22" s="1733"/>
      <c r="G22" s="1754"/>
      <c r="H22" s="1754"/>
      <c r="I22" s="1603">
        <v>253.44</v>
      </c>
      <c r="J22" s="1733"/>
      <c r="K22" s="1754"/>
      <c r="L22" s="1754"/>
      <c r="M22" s="1603">
        <v>236.16</v>
      </c>
      <c r="N22" s="1733"/>
      <c r="O22" s="1754"/>
      <c r="P22" s="1754"/>
      <c r="Q22" s="1603">
        <v>67.680000000000007</v>
      </c>
    </row>
    <row r="23" spans="1:17" s="577" customFormat="1" ht="15">
      <c r="A23" s="580">
        <v>9</v>
      </c>
      <c r="B23" s="780"/>
      <c r="C23" s="1754"/>
      <c r="D23" s="1754"/>
      <c r="E23" s="1951">
        <v>681.11999999999989</v>
      </c>
      <c r="F23" s="1733"/>
      <c r="G23" s="1754"/>
      <c r="H23" s="1754"/>
      <c r="I23" s="1603">
        <v>299.52</v>
      </c>
      <c r="J23" s="1733"/>
      <c r="K23" s="1754"/>
      <c r="L23" s="1754"/>
      <c r="M23" s="1603">
        <v>405.12</v>
      </c>
      <c r="N23" s="1733"/>
      <c r="O23" s="1754"/>
      <c r="P23" s="1754"/>
      <c r="Q23" s="1603">
        <v>77.28</v>
      </c>
    </row>
    <row r="24" spans="1:17" s="577" customFormat="1" ht="15">
      <c r="A24" s="580">
        <v>10</v>
      </c>
      <c r="B24" s="780"/>
      <c r="C24" s="1754"/>
      <c r="D24" s="1754"/>
      <c r="E24" s="1951">
        <v>692.6400000000001</v>
      </c>
      <c r="F24" s="1733"/>
      <c r="G24" s="1754"/>
      <c r="H24" s="1754"/>
      <c r="I24" s="1603">
        <v>349.91999999999996</v>
      </c>
      <c r="J24" s="1733"/>
      <c r="K24" s="1754"/>
      <c r="L24" s="1754"/>
      <c r="M24" s="1603">
        <v>444.96</v>
      </c>
      <c r="N24" s="1733"/>
      <c r="O24" s="1754"/>
      <c r="P24" s="1754"/>
      <c r="Q24" s="1603">
        <v>89.759999999999991</v>
      </c>
    </row>
    <row r="25" spans="1:17" s="577" customFormat="1" ht="15">
      <c r="A25" s="580">
        <v>11</v>
      </c>
      <c r="B25" s="780"/>
      <c r="C25" s="1754"/>
      <c r="D25" s="1754"/>
      <c r="E25" s="1951">
        <v>616.79999999999995</v>
      </c>
      <c r="F25" s="1733"/>
      <c r="G25" s="1754"/>
      <c r="H25" s="1754"/>
      <c r="I25" s="1603">
        <v>390.24</v>
      </c>
      <c r="J25" s="1733"/>
      <c r="K25" s="1754"/>
      <c r="L25" s="1754"/>
      <c r="M25" s="1603">
        <v>416.15999999999997</v>
      </c>
      <c r="N25" s="1733"/>
      <c r="O25" s="1754"/>
      <c r="P25" s="1754"/>
      <c r="Q25" s="1603">
        <v>101.75999999999999</v>
      </c>
    </row>
    <row r="26" spans="1:17" s="577" customFormat="1" ht="15">
      <c r="A26" s="580">
        <v>12</v>
      </c>
      <c r="B26" s="780"/>
      <c r="C26" s="1754"/>
      <c r="D26" s="1754"/>
      <c r="E26" s="1951">
        <v>635.04</v>
      </c>
      <c r="F26" s="1733"/>
      <c r="G26" s="1754"/>
      <c r="H26" s="1754"/>
      <c r="I26" s="1603">
        <v>387.36</v>
      </c>
      <c r="J26" s="1733"/>
      <c r="K26" s="1754"/>
      <c r="L26" s="1754"/>
      <c r="M26" s="1603">
        <v>395.52</v>
      </c>
      <c r="N26" s="1733"/>
      <c r="O26" s="1754"/>
      <c r="P26" s="1754"/>
      <c r="Q26" s="1603">
        <v>107.03999999999999</v>
      </c>
    </row>
    <row r="27" spans="1:17" s="577" customFormat="1" ht="15">
      <c r="A27" s="580">
        <v>13</v>
      </c>
      <c r="B27" s="780"/>
      <c r="C27" s="1754"/>
      <c r="D27" s="1754"/>
      <c r="E27" s="1951">
        <v>556.31999999999994</v>
      </c>
      <c r="F27" s="1733"/>
      <c r="G27" s="1754"/>
      <c r="H27" s="1754"/>
      <c r="I27" s="1603">
        <v>381.6</v>
      </c>
      <c r="J27" s="1733"/>
      <c r="K27" s="1754"/>
      <c r="L27" s="1754"/>
      <c r="M27" s="1603">
        <v>343.2</v>
      </c>
      <c r="N27" s="1733"/>
      <c r="O27" s="1754"/>
      <c r="P27" s="1754"/>
      <c r="Q27" s="1603">
        <v>106.56</v>
      </c>
    </row>
    <row r="28" spans="1:17" s="577" customFormat="1" ht="15">
      <c r="A28" s="580">
        <v>14</v>
      </c>
      <c r="B28" s="780"/>
      <c r="C28" s="1754"/>
      <c r="D28" s="1754"/>
      <c r="E28" s="1951">
        <v>646.55999999999995</v>
      </c>
      <c r="F28" s="1733"/>
      <c r="G28" s="1754"/>
      <c r="H28" s="1754"/>
      <c r="I28" s="1603">
        <v>381.6</v>
      </c>
      <c r="J28" s="1733"/>
      <c r="K28" s="1754"/>
      <c r="L28" s="1754"/>
      <c r="M28" s="1603">
        <v>411.36</v>
      </c>
      <c r="N28" s="1733"/>
      <c r="O28" s="1754"/>
      <c r="P28" s="1754"/>
      <c r="Q28" s="1603">
        <v>105.11999999999999</v>
      </c>
    </row>
    <row r="29" spans="1:17" s="577" customFormat="1" ht="15">
      <c r="A29" s="580">
        <v>15</v>
      </c>
      <c r="B29" s="780"/>
      <c r="C29" s="1754"/>
      <c r="D29" s="1754"/>
      <c r="E29" s="1951">
        <v>614.4</v>
      </c>
      <c r="F29" s="1733"/>
      <c r="G29" s="1754"/>
      <c r="H29" s="1754"/>
      <c r="I29" s="1603">
        <v>374.4</v>
      </c>
      <c r="J29" s="1733"/>
      <c r="K29" s="1754"/>
      <c r="L29" s="1754"/>
      <c r="M29" s="1603">
        <v>396.96000000000004</v>
      </c>
      <c r="N29" s="1733"/>
      <c r="O29" s="1754"/>
      <c r="P29" s="1754"/>
      <c r="Q29" s="1603">
        <v>105.12</v>
      </c>
    </row>
    <row r="30" spans="1:17" s="577" customFormat="1" ht="15">
      <c r="A30" s="580">
        <v>16</v>
      </c>
      <c r="B30" s="780"/>
      <c r="C30" s="1754"/>
      <c r="D30" s="1754"/>
      <c r="E30" s="1951">
        <v>649.43999999999994</v>
      </c>
      <c r="F30" s="1733"/>
      <c r="G30" s="1754"/>
      <c r="H30" s="1754"/>
      <c r="I30" s="1603">
        <v>360</v>
      </c>
      <c r="J30" s="1733"/>
      <c r="K30" s="1754"/>
      <c r="L30" s="1754"/>
      <c r="M30" s="1603">
        <v>397.44000000000005</v>
      </c>
      <c r="N30" s="1733"/>
      <c r="O30" s="1754"/>
      <c r="P30" s="1754"/>
      <c r="Q30" s="1603">
        <v>96.47999999999999</v>
      </c>
    </row>
    <row r="31" spans="1:17" s="581" customFormat="1" ht="15">
      <c r="A31" s="580">
        <v>17</v>
      </c>
      <c r="B31" s="780"/>
      <c r="C31" s="1754"/>
      <c r="D31" s="1754"/>
      <c r="E31" s="1951">
        <v>562.07999999999993</v>
      </c>
      <c r="F31" s="1733"/>
      <c r="G31" s="1754"/>
      <c r="H31" s="1754"/>
      <c r="I31" s="1603">
        <v>367.68</v>
      </c>
      <c r="J31" s="1733"/>
      <c r="K31" s="1754"/>
      <c r="L31" s="1754"/>
      <c r="M31" s="1603">
        <v>372.48</v>
      </c>
      <c r="N31" s="1733"/>
      <c r="O31" s="1754"/>
      <c r="P31" s="1754"/>
      <c r="Q31" s="1603">
        <v>105.12</v>
      </c>
    </row>
    <row r="32" spans="1:17" s="581" customFormat="1" ht="15">
      <c r="A32" s="580">
        <v>18</v>
      </c>
      <c r="B32" s="780"/>
      <c r="C32" s="1754"/>
      <c r="D32" s="1754"/>
      <c r="E32" s="1951">
        <v>525.6</v>
      </c>
      <c r="F32" s="1733"/>
      <c r="G32" s="1754"/>
      <c r="H32" s="1754"/>
      <c r="I32" s="1603">
        <v>365.76</v>
      </c>
      <c r="J32" s="1733"/>
      <c r="K32" s="1754"/>
      <c r="L32" s="1754"/>
      <c r="M32" s="1603">
        <v>299.52</v>
      </c>
      <c r="N32" s="1733"/>
      <c r="O32" s="1754"/>
      <c r="P32" s="1754"/>
      <c r="Q32" s="1603">
        <v>85.919999999999987</v>
      </c>
    </row>
    <row r="33" spans="1:33" s="581" customFormat="1" ht="15">
      <c r="A33" s="580">
        <v>19</v>
      </c>
      <c r="B33" s="780"/>
      <c r="C33" s="1754"/>
      <c r="D33" s="1754"/>
      <c r="E33" s="1951">
        <v>520.32000000000005</v>
      </c>
      <c r="F33" s="1733"/>
      <c r="G33" s="1754"/>
      <c r="H33" s="1754"/>
      <c r="I33" s="1603">
        <v>390.72</v>
      </c>
      <c r="J33" s="1733"/>
      <c r="K33" s="1754"/>
      <c r="L33" s="1754"/>
      <c r="M33" s="1603">
        <v>315.84000000000003</v>
      </c>
      <c r="N33" s="1733"/>
      <c r="O33" s="1754"/>
      <c r="P33" s="1754"/>
      <c r="Q33" s="1603">
        <v>79.199999999999989</v>
      </c>
    </row>
    <row r="34" spans="1:33" s="581" customFormat="1" ht="15">
      <c r="A34" s="580">
        <v>20</v>
      </c>
      <c r="B34" s="780"/>
      <c r="C34" s="1754"/>
      <c r="D34" s="1754"/>
      <c r="E34" s="1951">
        <v>510.72</v>
      </c>
      <c r="F34" s="1733"/>
      <c r="G34" s="1754"/>
      <c r="H34" s="1754"/>
      <c r="I34" s="1603">
        <v>401.28</v>
      </c>
      <c r="J34" s="1733"/>
      <c r="K34" s="1754"/>
      <c r="L34" s="1754"/>
      <c r="M34" s="1603">
        <v>294.24</v>
      </c>
      <c r="N34" s="1733"/>
      <c r="O34" s="1754"/>
      <c r="P34" s="1754"/>
      <c r="Q34" s="1603">
        <v>93.12</v>
      </c>
    </row>
    <row r="35" spans="1:33" s="581" customFormat="1" ht="15">
      <c r="A35" s="580">
        <v>21</v>
      </c>
      <c r="B35" s="780"/>
      <c r="C35" s="1754"/>
      <c r="D35" s="1754"/>
      <c r="E35" s="1951">
        <v>460.79999999999995</v>
      </c>
      <c r="F35" s="1733"/>
      <c r="G35" s="1754"/>
      <c r="H35" s="1754"/>
      <c r="I35" s="1603">
        <v>365.76</v>
      </c>
      <c r="J35" s="1733"/>
      <c r="K35" s="1754"/>
      <c r="L35" s="1754"/>
      <c r="M35" s="1603">
        <v>256.32</v>
      </c>
      <c r="N35" s="1733"/>
      <c r="O35" s="1754"/>
      <c r="P35" s="1754"/>
      <c r="Q35" s="1603">
        <v>83.039999999999992</v>
      </c>
    </row>
    <row r="36" spans="1:33" s="581" customFormat="1" ht="15">
      <c r="A36" s="580">
        <v>22</v>
      </c>
      <c r="B36" s="780"/>
      <c r="C36" s="1754"/>
      <c r="D36" s="1754"/>
      <c r="E36" s="1951">
        <v>430.55999999999995</v>
      </c>
      <c r="F36" s="1733"/>
      <c r="G36" s="1754"/>
      <c r="H36" s="1754"/>
      <c r="I36" s="1603">
        <v>338.88</v>
      </c>
      <c r="J36" s="1733"/>
      <c r="K36" s="1754"/>
      <c r="L36" s="1754"/>
      <c r="M36" s="1603">
        <v>265.91999999999996</v>
      </c>
      <c r="N36" s="1733"/>
      <c r="O36" s="1754"/>
      <c r="P36" s="1754"/>
      <c r="Q36" s="1603">
        <v>73.92</v>
      </c>
    </row>
    <row r="37" spans="1:33" s="581" customFormat="1" ht="15">
      <c r="A37" s="580">
        <v>23</v>
      </c>
      <c r="B37" s="780"/>
      <c r="C37" s="1754"/>
      <c r="D37" s="1754"/>
      <c r="E37" s="1946">
        <v>427.67999999999995</v>
      </c>
      <c r="F37" s="1733"/>
      <c r="G37" s="1754"/>
      <c r="H37" s="1754"/>
      <c r="I37" s="1603">
        <v>302.88</v>
      </c>
      <c r="J37" s="1733"/>
      <c r="K37" s="1754"/>
      <c r="L37" s="1754"/>
      <c r="M37" s="1603">
        <v>240.48000000000002</v>
      </c>
      <c r="N37" s="1733"/>
      <c r="O37" s="1754"/>
      <c r="P37" s="1754"/>
      <c r="Q37" s="1603">
        <v>65.759999999999991</v>
      </c>
    </row>
    <row r="38" spans="1:33" s="581" customFormat="1" ht="15">
      <c r="A38" s="580">
        <v>24</v>
      </c>
      <c r="B38" s="780"/>
      <c r="C38" s="1754"/>
      <c r="D38" s="1754"/>
      <c r="E38" s="1946">
        <v>351.84000000000003</v>
      </c>
      <c r="F38" s="1733"/>
      <c r="G38" s="1754"/>
      <c r="H38" s="1754"/>
      <c r="I38" s="1603">
        <v>296.15999999999997</v>
      </c>
      <c r="J38" s="1733"/>
      <c r="K38" s="1754"/>
      <c r="L38" s="1754"/>
      <c r="M38" s="1603">
        <v>218.39999999999998</v>
      </c>
      <c r="N38" s="1733"/>
      <c r="O38" s="1754"/>
      <c r="P38" s="1754"/>
      <c r="Q38" s="1603">
        <v>66.72</v>
      </c>
    </row>
    <row r="39" spans="1:33" s="581" customFormat="1" ht="15">
      <c r="A39" s="580" t="s">
        <v>19</v>
      </c>
      <c r="B39" s="793"/>
      <c r="C39" s="1754"/>
      <c r="D39" s="1754"/>
      <c r="E39" s="1756">
        <f>SUM(E15:E38)</f>
        <v>11616.479999999998</v>
      </c>
      <c r="F39" s="1754"/>
      <c r="G39" s="1754"/>
      <c r="H39" s="1754"/>
      <c r="I39" s="1756">
        <f>SUM(I15:I38)</f>
        <v>7328.1600000000008</v>
      </c>
      <c r="J39" s="1754"/>
      <c r="K39" s="1754"/>
      <c r="L39" s="1754"/>
      <c r="M39" s="1756">
        <f>SUM(M15:M38)</f>
        <v>7180.3199999999979</v>
      </c>
      <c r="N39" s="1754"/>
      <c r="O39" s="1754"/>
      <c r="P39" s="1754"/>
      <c r="Q39" s="1756">
        <f>SUM(Q15:Q38)</f>
        <v>1906.56</v>
      </c>
    </row>
    <row r="40" spans="1:33" s="570" customFormat="1" ht="12.75" customHeight="1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70" t="s">
        <v>651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83" t="s">
        <v>484</v>
      </c>
      <c r="C1" s="2142"/>
      <c r="D1" s="2142"/>
      <c r="E1" s="2142"/>
      <c r="F1" s="2142"/>
      <c r="J1" s="801" t="s">
        <v>176</v>
      </c>
      <c r="L1" s="874"/>
      <c r="M1" s="874"/>
      <c r="N1" s="2985" t="s">
        <v>131</v>
      </c>
      <c r="O1" s="2128"/>
      <c r="P1" s="2128"/>
      <c r="Q1" s="2128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>
      <c r="B2" s="2984" t="s">
        <v>1</v>
      </c>
      <c r="C2" s="2128"/>
      <c r="D2" s="2128"/>
      <c r="E2" s="2128"/>
      <c r="F2" s="2128"/>
      <c r="N2" s="2984" t="s">
        <v>2</v>
      </c>
      <c r="O2" s="2968"/>
      <c r="P2" s="2968"/>
      <c r="Q2" s="2968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>
      <c r="B3" s="572" t="s">
        <v>132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>
      <c r="B4" s="2980" t="s">
        <v>4</v>
      </c>
      <c r="C4" s="2142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315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>
      <c r="B5" s="2988" t="s">
        <v>7</v>
      </c>
      <c r="C5" s="2140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>
      <c r="A6" s="298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>
      <c r="A7" s="298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>
      <c r="A8" s="1311" t="s">
        <v>435</v>
      </c>
      <c r="B8" s="1318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>
      <c r="A9" s="2989" t="s">
        <v>9</v>
      </c>
      <c r="B9" s="2981" t="s">
        <v>10</v>
      </c>
      <c r="C9" s="2465"/>
      <c r="D9" s="2465"/>
      <c r="E9" s="2465"/>
      <c r="F9" s="2465"/>
      <c r="G9" s="2465"/>
      <c r="H9" s="2465"/>
      <c r="I9" s="2466"/>
      <c r="J9" s="2981" t="s">
        <v>11</v>
      </c>
      <c r="K9" s="2465"/>
      <c r="L9" s="2465"/>
      <c r="M9" s="2465"/>
      <c r="N9" s="2465"/>
      <c r="O9" s="2465"/>
      <c r="P9" s="2465"/>
      <c r="Q9" s="2466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>
      <c r="A10" s="2462"/>
      <c r="B10" s="2982" t="s">
        <v>634</v>
      </c>
      <c r="C10" s="2135"/>
      <c r="D10" s="2135"/>
      <c r="E10" s="2136"/>
      <c r="F10" s="2982"/>
      <c r="G10" s="2135"/>
      <c r="H10" s="2135"/>
      <c r="I10" s="2136"/>
      <c r="J10" s="2982" t="s">
        <v>634</v>
      </c>
      <c r="K10" s="2135"/>
      <c r="L10" s="2135"/>
      <c r="M10" s="2136"/>
      <c r="N10" s="2982"/>
      <c r="O10" s="2135"/>
      <c r="P10" s="2135"/>
      <c r="Q10" s="2136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>
      <c r="A11" s="2462"/>
      <c r="B11" s="2982" t="s">
        <v>14</v>
      </c>
      <c r="C11" s="2135"/>
      <c r="E11" s="575">
        <v>7200</v>
      </c>
      <c r="F11" s="2982" t="s">
        <v>14</v>
      </c>
      <c r="G11" s="2135"/>
      <c r="H11" s="574"/>
      <c r="I11" s="575"/>
      <c r="J11" s="2982" t="s">
        <v>14</v>
      </c>
      <c r="K11" s="2990"/>
      <c r="L11" s="574"/>
      <c r="M11" s="575">
        <f>E11</f>
        <v>7200</v>
      </c>
      <c r="N11" s="2982" t="s">
        <v>14</v>
      </c>
      <c r="O11" s="2135"/>
      <c r="P11" s="574"/>
      <c r="Q11" s="575"/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>
      <c r="A12" s="2463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80"/>
      <c r="C14" s="1754"/>
      <c r="D14" s="1754"/>
      <c r="E14" s="1755"/>
      <c r="F14" s="1733"/>
      <c r="G14" s="1754"/>
      <c r="H14" s="1754"/>
      <c r="I14" s="1755"/>
      <c r="J14" s="1733"/>
      <c r="K14" s="1754"/>
      <c r="L14" s="1754"/>
      <c r="M14" s="1755"/>
      <c r="N14" s="1342"/>
      <c r="O14" s="793"/>
      <c r="P14" s="793"/>
      <c r="Q14" s="1179"/>
    </row>
    <row r="15" spans="1:33" s="1393" customFormat="1" ht="15">
      <c r="A15" s="1391">
        <v>1</v>
      </c>
      <c r="B15" s="780"/>
      <c r="C15" s="1754"/>
      <c r="D15" s="1754"/>
      <c r="E15" s="1951">
        <v>249.12</v>
      </c>
      <c r="F15" s="1733"/>
      <c r="G15" s="1754"/>
      <c r="H15" s="1754"/>
      <c r="I15" s="1662"/>
      <c r="J15" s="1733"/>
      <c r="K15" s="1754"/>
      <c r="L15" s="1754"/>
      <c r="M15" s="1603">
        <v>112.32</v>
      </c>
      <c r="N15" s="1387"/>
      <c r="O15" s="1392"/>
      <c r="P15" s="1392"/>
      <c r="Q15" s="1360"/>
    </row>
    <row r="16" spans="1:33" s="577" customFormat="1" ht="15">
      <c r="A16" s="580">
        <v>2</v>
      </c>
      <c r="B16" s="780"/>
      <c r="C16" s="1754"/>
      <c r="D16" s="1754"/>
      <c r="E16" s="1951">
        <v>233.28</v>
      </c>
      <c r="F16" s="1733"/>
      <c r="G16" s="1754"/>
      <c r="H16" s="1754"/>
      <c r="I16" s="1662"/>
      <c r="J16" s="1733"/>
      <c r="K16" s="1754"/>
      <c r="L16" s="1754"/>
      <c r="M16" s="1603">
        <v>118.80000000000001</v>
      </c>
      <c r="N16" s="1342"/>
      <c r="O16" s="793"/>
      <c r="P16" s="793"/>
      <c r="Q16" s="1134"/>
    </row>
    <row r="17" spans="1:17" s="577" customFormat="1" ht="15">
      <c r="A17" s="580">
        <v>3</v>
      </c>
      <c r="B17" s="780"/>
      <c r="C17" s="1754"/>
      <c r="D17" s="1754"/>
      <c r="E17" s="1951">
        <v>193.68</v>
      </c>
      <c r="F17" s="1733"/>
      <c r="G17" s="1754"/>
      <c r="H17" s="1754"/>
      <c r="I17" s="1662"/>
      <c r="J17" s="1733"/>
      <c r="K17" s="1754"/>
      <c r="L17" s="1754"/>
      <c r="M17" s="1603">
        <v>104.4</v>
      </c>
      <c r="N17" s="1342"/>
      <c r="O17" s="793"/>
      <c r="P17" s="793"/>
      <c r="Q17" s="1134"/>
    </row>
    <row r="18" spans="1:17" s="577" customFormat="1" ht="15">
      <c r="A18" s="580">
        <v>4</v>
      </c>
      <c r="B18" s="780"/>
      <c r="C18" s="1754"/>
      <c r="D18" s="1754"/>
      <c r="E18" s="1951">
        <v>188.64</v>
      </c>
      <c r="F18" s="1733"/>
      <c r="G18" s="1754"/>
      <c r="H18" s="1754"/>
      <c r="I18" s="1662"/>
      <c r="J18" s="1733"/>
      <c r="K18" s="1754"/>
      <c r="L18" s="1754"/>
      <c r="M18" s="1603">
        <v>102.24</v>
      </c>
      <c r="N18" s="1342"/>
      <c r="O18" s="793"/>
      <c r="P18" s="793"/>
      <c r="Q18" s="1134"/>
    </row>
    <row r="19" spans="1:17" s="577" customFormat="1" ht="15">
      <c r="A19" s="580">
        <v>5</v>
      </c>
      <c r="B19" s="780"/>
      <c r="C19" s="1754"/>
      <c r="D19" s="1754"/>
      <c r="E19" s="1951">
        <v>199.44</v>
      </c>
      <c r="F19" s="1733"/>
      <c r="G19" s="1754"/>
      <c r="H19" s="1754"/>
      <c r="I19" s="1662"/>
      <c r="J19" s="1733"/>
      <c r="K19" s="1754"/>
      <c r="L19" s="1754"/>
      <c r="M19" s="1603">
        <v>106.56</v>
      </c>
      <c r="N19" s="1342"/>
      <c r="O19" s="793"/>
      <c r="P19" s="793"/>
      <c r="Q19" s="1134"/>
    </row>
    <row r="20" spans="1:17" s="577" customFormat="1" ht="15">
      <c r="A20" s="580">
        <v>6</v>
      </c>
      <c r="B20" s="780"/>
      <c r="C20" s="1754"/>
      <c r="D20" s="1754"/>
      <c r="E20" s="1951">
        <v>218.88</v>
      </c>
      <c r="F20" s="1733"/>
      <c r="G20" s="1754"/>
      <c r="H20" s="1754"/>
      <c r="I20" s="1662"/>
      <c r="J20" s="1733"/>
      <c r="K20" s="1754"/>
      <c r="L20" s="1754"/>
      <c r="M20" s="1603">
        <v>99.360000000000014</v>
      </c>
      <c r="N20" s="1342"/>
      <c r="O20" s="793"/>
      <c r="P20" s="793"/>
      <c r="Q20" s="1134"/>
    </row>
    <row r="21" spans="1:17" s="577" customFormat="1" ht="15">
      <c r="A21" s="580">
        <v>7</v>
      </c>
      <c r="B21" s="780"/>
      <c r="C21" s="1754"/>
      <c r="D21" s="1754"/>
      <c r="E21" s="1951">
        <v>264.24</v>
      </c>
      <c r="F21" s="1733"/>
      <c r="G21" s="1754"/>
      <c r="H21" s="1754"/>
      <c r="I21" s="1662"/>
      <c r="J21" s="1733"/>
      <c r="K21" s="1754"/>
      <c r="L21" s="1754"/>
      <c r="M21" s="1603">
        <v>105.12</v>
      </c>
      <c r="N21" s="1342"/>
      <c r="O21" s="793"/>
      <c r="P21" s="793"/>
      <c r="Q21" s="1134"/>
    </row>
    <row r="22" spans="1:17" s="577" customFormat="1" ht="15">
      <c r="A22" s="580">
        <v>8</v>
      </c>
      <c r="B22" s="780"/>
      <c r="C22" s="1754"/>
      <c r="D22" s="1754"/>
      <c r="E22" s="1951">
        <v>291.60000000000002</v>
      </c>
      <c r="F22" s="1733"/>
      <c r="G22" s="1754"/>
      <c r="H22" s="1754"/>
      <c r="I22" s="1662"/>
      <c r="J22" s="1733"/>
      <c r="K22" s="1754"/>
      <c r="L22" s="1754"/>
      <c r="M22" s="1603">
        <v>103.67999999999999</v>
      </c>
      <c r="N22" s="1342"/>
      <c r="O22" s="793"/>
      <c r="P22" s="793"/>
      <c r="Q22" s="1134"/>
    </row>
    <row r="23" spans="1:17" s="577" customFormat="1" ht="15">
      <c r="A23" s="580">
        <v>9</v>
      </c>
      <c r="B23" s="780"/>
      <c r="C23" s="1754"/>
      <c r="D23" s="1754"/>
      <c r="E23" s="1951">
        <v>398.15999999999997</v>
      </c>
      <c r="F23" s="1733"/>
      <c r="G23" s="1754"/>
      <c r="H23" s="1754"/>
      <c r="I23" s="1662"/>
      <c r="J23" s="1733"/>
      <c r="K23" s="1754"/>
      <c r="L23" s="1754"/>
      <c r="M23" s="1603">
        <v>153.36000000000001</v>
      </c>
      <c r="N23" s="1342"/>
      <c r="O23" s="793"/>
      <c r="P23" s="793"/>
      <c r="Q23" s="1134"/>
    </row>
    <row r="24" spans="1:17" s="577" customFormat="1" ht="15">
      <c r="A24" s="580">
        <v>10</v>
      </c>
      <c r="B24" s="780"/>
      <c r="C24" s="1754"/>
      <c r="D24" s="1754"/>
      <c r="E24" s="1951">
        <v>450.72</v>
      </c>
      <c r="F24" s="1733"/>
      <c r="G24" s="1754"/>
      <c r="H24" s="1754"/>
      <c r="I24" s="1662"/>
      <c r="J24" s="1733"/>
      <c r="K24" s="1754"/>
      <c r="L24" s="1754"/>
      <c r="M24" s="1603">
        <v>187.2</v>
      </c>
      <c r="N24" s="1342"/>
      <c r="O24" s="793"/>
      <c r="P24" s="793"/>
      <c r="Q24" s="1134"/>
    </row>
    <row r="25" spans="1:17" s="577" customFormat="1" ht="15">
      <c r="A25" s="580">
        <v>11</v>
      </c>
      <c r="B25" s="780"/>
      <c r="C25" s="1754"/>
      <c r="D25" s="1754"/>
      <c r="E25" s="1951">
        <v>467.28000000000003</v>
      </c>
      <c r="F25" s="1733"/>
      <c r="G25" s="1754"/>
      <c r="H25" s="1754"/>
      <c r="I25" s="1662"/>
      <c r="J25" s="1733"/>
      <c r="K25" s="1754"/>
      <c r="L25" s="1754"/>
      <c r="M25" s="1603">
        <v>185.04000000000002</v>
      </c>
      <c r="N25" s="1342"/>
      <c r="O25" s="793"/>
      <c r="P25" s="793"/>
      <c r="Q25" s="1134"/>
    </row>
    <row r="26" spans="1:17" s="577" customFormat="1" ht="15">
      <c r="A26" s="580">
        <v>12</v>
      </c>
      <c r="B26" s="780"/>
      <c r="C26" s="1754"/>
      <c r="D26" s="1754"/>
      <c r="E26" s="1951">
        <v>482.4</v>
      </c>
      <c r="F26" s="1733"/>
      <c r="G26" s="1754"/>
      <c r="H26" s="1754"/>
      <c r="I26" s="1662"/>
      <c r="J26" s="1733"/>
      <c r="K26" s="1754"/>
      <c r="L26" s="1754"/>
      <c r="M26" s="1603">
        <v>203.76</v>
      </c>
      <c r="N26" s="1342"/>
      <c r="O26" s="793"/>
      <c r="P26" s="793"/>
      <c r="Q26" s="1134"/>
    </row>
    <row r="27" spans="1:17" s="577" customFormat="1" ht="15">
      <c r="A27" s="580">
        <v>13</v>
      </c>
      <c r="B27" s="780"/>
      <c r="C27" s="1754"/>
      <c r="D27" s="1754"/>
      <c r="E27" s="1951">
        <v>439.91999999999996</v>
      </c>
      <c r="F27" s="1733"/>
      <c r="G27" s="1754"/>
      <c r="H27" s="1754"/>
      <c r="I27" s="1662"/>
      <c r="J27" s="1733"/>
      <c r="K27" s="1754"/>
      <c r="L27" s="1754"/>
      <c r="M27" s="1603">
        <v>154.08000000000001</v>
      </c>
      <c r="N27" s="1342"/>
      <c r="O27" s="793"/>
      <c r="P27" s="793"/>
      <c r="Q27" s="1134"/>
    </row>
    <row r="28" spans="1:17" s="577" customFormat="1" ht="15">
      <c r="A28" s="580">
        <v>14</v>
      </c>
      <c r="B28" s="780"/>
      <c r="C28" s="1754"/>
      <c r="D28" s="1754"/>
      <c r="E28" s="1951">
        <v>468</v>
      </c>
      <c r="F28" s="1733"/>
      <c r="G28" s="1754"/>
      <c r="H28" s="1754"/>
      <c r="I28" s="1662"/>
      <c r="J28" s="1733"/>
      <c r="K28" s="1754"/>
      <c r="L28" s="1754"/>
      <c r="M28" s="1603">
        <v>198</v>
      </c>
      <c r="N28" s="1342"/>
      <c r="O28" s="793"/>
      <c r="P28" s="793"/>
      <c r="Q28" s="1134"/>
    </row>
    <row r="29" spans="1:17" s="577" customFormat="1" ht="15">
      <c r="A29" s="580">
        <v>15</v>
      </c>
      <c r="B29" s="780"/>
      <c r="C29" s="1754"/>
      <c r="D29" s="1754"/>
      <c r="E29" s="1951">
        <v>456.48</v>
      </c>
      <c r="F29" s="1733"/>
      <c r="G29" s="1754"/>
      <c r="H29" s="1754"/>
      <c r="I29" s="1662"/>
      <c r="J29" s="1733"/>
      <c r="K29" s="1754"/>
      <c r="L29" s="1754"/>
      <c r="M29" s="1603">
        <v>194.4</v>
      </c>
      <c r="N29" s="1342"/>
      <c r="O29" s="793"/>
      <c r="P29" s="793"/>
      <c r="Q29" s="1134"/>
    </row>
    <row r="30" spans="1:17" s="577" customFormat="1" ht="15">
      <c r="A30" s="580">
        <v>16</v>
      </c>
      <c r="B30" s="780"/>
      <c r="C30" s="1754"/>
      <c r="D30" s="1754"/>
      <c r="E30" s="1951">
        <v>458.64</v>
      </c>
      <c r="F30" s="1733"/>
      <c r="G30" s="1754"/>
      <c r="H30" s="1754"/>
      <c r="I30" s="1662"/>
      <c r="J30" s="1733"/>
      <c r="K30" s="1754"/>
      <c r="L30" s="1754"/>
      <c r="M30" s="1603">
        <v>182.16</v>
      </c>
      <c r="N30" s="1342"/>
      <c r="O30" s="793"/>
      <c r="P30" s="793"/>
      <c r="Q30" s="1134"/>
    </row>
    <row r="31" spans="1:17" s="581" customFormat="1" ht="15">
      <c r="A31" s="580">
        <v>17</v>
      </c>
      <c r="B31" s="780"/>
      <c r="C31" s="1754"/>
      <c r="D31" s="1754"/>
      <c r="E31" s="1951">
        <v>415.43999999999994</v>
      </c>
      <c r="F31" s="1733"/>
      <c r="G31" s="1754"/>
      <c r="H31" s="1754"/>
      <c r="I31" s="1662"/>
      <c r="J31" s="1733"/>
      <c r="K31" s="1754"/>
      <c r="L31" s="1754"/>
      <c r="M31" s="1603">
        <v>172.8</v>
      </c>
      <c r="N31" s="1342"/>
      <c r="O31" s="793"/>
      <c r="P31" s="793"/>
      <c r="Q31" s="1134"/>
    </row>
    <row r="32" spans="1:17" s="581" customFormat="1" ht="15">
      <c r="A32" s="580">
        <v>18</v>
      </c>
      <c r="B32" s="780"/>
      <c r="C32" s="1754"/>
      <c r="D32" s="1754"/>
      <c r="E32" s="1951">
        <v>379.44</v>
      </c>
      <c r="F32" s="1733"/>
      <c r="G32" s="1754"/>
      <c r="H32" s="1754"/>
      <c r="I32" s="1662"/>
      <c r="J32" s="1733"/>
      <c r="K32" s="1754"/>
      <c r="L32" s="1754"/>
      <c r="M32" s="1603">
        <v>113.76</v>
      </c>
      <c r="N32" s="1342"/>
      <c r="O32" s="793"/>
      <c r="P32" s="793"/>
      <c r="Q32" s="1134"/>
    </row>
    <row r="33" spans="1:33" s="581" customFormat="1" ht="15">
      <c r="A33" s="580">
        <v>19</v>
      </c>
      <c r="B33" s="780"/>
      <c r="C33" s="1754"/>
      <c r="D33" s="1754"/>
      <c r="E33" s="1951">
        <v>396.72</v>
      </c>
      <c r="F33" s="1733"/>
      <c r="G33" s="1754"/>
      <c r="H33" s="1754"/>
      <c r="I33" s="1662"/>
      <c r="J33" s="1733"/>
      <c r="K33" s="1754"/>
      <c r="L33" s="1754"/>
      <c r="M33" s="1603">
        <v>104.39999999999999</v>
      </c>
      <c r="N33" s="1342"/>
      <c r="O33" s="793"/>
      <c r="P33" s="793"/>
      <c r="Q33" s="1134"/>
    </row>
    <row r="34" spans="1:33" s="581" customFormat="1" ht="15">
      <c r="A34" s="580">
        <v>20</v>
      </c>
      <c r="B34" s="780"/>
      <c r="C34" s="1754"/>
      <c r="D34" s="1754"/>
      <c r="E34" s="1951">
        <v>351.36000000000007</v>
      </c>
      <c r="F34" s="1733"/>
      <c r="G34" s="1754"/>
      <c r="H34" s="1754"/>
      <c r="I34" s="1662"/>
      <c r="J34" s="1733"/>
      <c r="K34" s="1754"/>
      <c r="L34" s="1754"/>
      <c r="M34" s="1603">
        <v>110.88</v>
      </c>
      <c r="N34" s="1342"/>
      <c r="O34" s="793"/>
      <c r="P34" s="793"/>
      <c r="Q34" s="1134"/>
    </row>
    <row r="35" spans="1:33" s="581" customFormat="1" ht="15">
      <c r="A35" s="580">
        <v>21</v>
      </c>
      <c r="B35" s="780"/>
      <c r="C35" s="1754"/>
      <c r="D35" s="1754"/>
      <c r="E35" s="1951">
        <v>328.31999999999994</v>
      </c>
      <c r="F35" s="1733"/>
      <c r="G35" s="1754"/>
      <c r="H35" s="1754"/>
      <c r="I35" s="1662"/>
      <c r="J35" s="1733"/>
      <c r="K35" s="1754"/>
      <c r="L35" s="1754"/>
      <c r="M35" s="1603">
        <v>113.76</v>
      </c>
      <c r="N35" s="1342"/>
      <c r="O35" s="793"/>
      <c r="P35" s="793"/>
      <c r="Q35" s="1134"/>
    </row>
    <row r="36" spans="1:33" s="581" customFormat="1" ht="15">
      <c r="A36" s="580">
        <v>22</v>
      </c>
      <c r="B36" s="780"/>
      <c r="C36" s="1754"/>
      <c r="D36" s="1754"/>
      <c r="E36" s="1951">
        <v>334.08000000000004</v>
      </c>
      <c r="F36" s="1733"/>
      <c r="G36" s="1754"/>
      <c r="H36" s="1754"/>
      <c r="I36" s="1662"/>
      <c r="J36" s="1733"/>
      <c r="K36" s="1754"/>
      <c r="L36" s="1754"/>
      <c r="M36" s="1603">
        <v>109.44</v>
      </c>
      <c r="N36" s="1342"/>
      <c r="O36" s="793"/>
      <c r="P36" s="793"/>
      <c r="Q36" s="1134"/>
    </row>
    <row r="37" spans="1:33" s="581" customFormat="1" ht="15">
      <c r="A37" s="580">
        <v>23</v>
      </c>
      <c r="B37" s="780"/>
      <c r="C37" s="1754"/>
      <c r="D37" s="1754"/>
      <c r="E37" s="1946">
        <v>303.83999999999997</v>
      </c>
      <c r="F37" s="1733"/>
      <c r="G37" s="1754"/>
      <c r="H37" s="1754"/>
      <c r="I37" s="1662"/>
      <c r="J37" s="1733"/>
      <c r="K37" s="1754"/>
      <c r="L37" s="1754"/>
      <c r="M37" s="1603">
        <v>107.28</v>
      </c>
      <c r="N37" s="1342"/>
      <c r="O37" s="793"/>
      <c r="P37" s="793"/>
      <c r="Q37" s="1134"/>
    </row>
    <row r="38" spans="1:33" s="581" customFormat="1" ht="15">
      <c r="A38" s="580">
        <v>24</v>
      </c>
      <c r="B38" s="780"/>
      <c r="C38" s="1754"/>
      <c r="D38" s="1754"/>
      <c r="E38" s="1946">
        <v>279.36</v>
      </c>
      <c r="F38" s="1733"/>
      <c r="G38" s="1754"/>
      <c r="H38" s="1754"/>
      <c r="I38" s="1662"/>
      <c r="J38" s="1733"/>
      <c r="K38" s="1754"/>
      <c r="L38" s="1754"/>
      <c r="M38" s="1603">
        <v>113.03999999999999</v>
      </c>
      <c r="N38" s="1342"/>
      <c r="O38" s="793"/>
      <c r="P38" s="793"/>
      <c r="Q38" s="1134"/>
    </row>
    <row r="39" spans="1:33" s="581" customFormat="1" ht="15">
      <c r="A39" s="580" t="s">
        <v>19</v>
      </c>
      <c r="B39" s="793"/>
      <c r="C39" s="1754"/>
      <c r="D39" s="1754"/>
      <c r="E39" s="1756">
        <f>SUM(E15:E38)</f>
        <v>8249.0399999999991</v>
      </c>
      <c r="F39" s="1754"/>
      <c r="G39" s="1754"/>
      <c r="H39" s="1754"/>
      <c r="I39" s="1756"/>
      <c r="J39" s="1754"/>
      <c r="K39" s="1754"/>
      <c r="L39" s="1754"/>
      <c r="M39" s="1756">
        <f>SUM(M15:M38)</f>
        <v>3255.8400000000006</v>
      </c>
      <c r="N39" s="1757"/>
      <c r="O39" s="793"/>
      <c r="P39" s="793"/>
      <c r="Q39" s="1174"/>
    </row>
    <row r="40" spans="1:33" s="570" customFormat="1" ht="12.75" customHeight="1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70" t="s">
        <v>651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Y14" sqref="Y14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83" t="s">
        <v>484</v>
      </c>
      <c r="C1" s="2142"/>
      <c r="D1" s="2142"/>
      <c r="E1" s="2142"/>
      <c r="F1" s="2142"/>
      <c r="J1" s="801" t="s">
        <v>176</v>
      </c>
      <c r="L1" s="1994"/>
      <c r="M1" s="1994"/>
      <c r="N1" s="2985" t="s">
        <v>688</v>
      </c>
      <c r="O1" s="2128"/>
      <c r="P1" s="2128"/>
      <c r="Q1" s="2128"/>
      <c r="R1" s="1996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>
      <c r="B2" s="2984" t="s">
        <v>1</v>
      </c>
      <c r="C2" s="2128"/>
      <c r="D2" s="2128"/>
      <c r="E2" s="2128"/>
      <c r="F2" s="2128"/>
      <c r="N2" s="2984" t="s">
        <v>2</v>
      </c>
      <c r="O2" s="2968"/>
      <c r="P2" s="2968"/>
      <c r="Q2" s="2968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>
      <c r="B3" s="572" t="s">
        <v>132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>
      <c r="B4" s="2980" t="s">
        <v>4</v>
      </c>
      <c r="C4" s="2142"/>
      <c r="D4" s="573"/>
      <c r="E4" s="950"/>
      <c r="F4" s="950"/>
      <c r="G4" s="950"/>
      <c r="H4" s="950"/>
      <c r="I4" s="871" t="s">
        <v>5</v>
      </c>
      <c r="J4" s="1995"/>
      <c r="K4" s="1995"/>
      <c r="L4" s="571"/>
      <c r="N4" s="572"/>
      <c r="O4" s="572"/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>
      <c r="B5" s="2988" t="s">
        <v>7</v>
      </c>
      <c r="C5" s="2140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>
      <c r="A6" s="2986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>
      <c r="A7" s="2987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>
      <c r="A8" s="1311" t="s">
        <v>435</v>
      </c>
      <c r="B8" s="1318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>
      <c r="A9" s="2989" t="s">
        <v>9</v>
      </c>
      <c r="B9" s="2981" t="s">
        <v>10</v>
      </c>
      <c r="C9" s="2465"/>
      <c r="D9" s="2465"/>
      <c r="E9" s="2465"/>
      <c r="F9" s="2465"/>
      <c r="G9" s="2465"/>
      <c r="H9" s="2465"/>
      <c r="I9" s="2466"/>
      <c r="J9" s="2981" t="s">
        <v>11</v>
      </c>
      <c r="K9" s="2465"/>
      <c r="L9" s="2465"/>
      <c r="M9" s="2465"/>
      <c r="N9" s="2465"/>
      <c r="O9" s="2465"/>
      <c r="P9" s="2465"/>
      <c r="Q9" s="2466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>
      <c r="A10" s="2462"/>
      <c r="B10" s="2982" t="s">
        <v>689</v>
      </c>
      <c r="C10" s="2135"/>
      <c r="D10" s="2135"/>
      <c r="E10" s="2136"/>
      <c r="F10" s="2982" t="s">
        <v>690</v>
      </c>
      <c r="G10" s="2135"/>
      <c r="H10" s="2135"/>
      <c r="I10" s="2136"/>
      <c r="J10" s="2982" t="s">
        <v>689</v>
      </c>
      <c r="K10" s="2135"/>
      <c r="L10" s="2135"/>
      <c r="M10" s="2136"/>
      <c r="N10" s="2982" t="s">
        <v>690</v>
      </c>
      <c r="O10" s="2135"/>
      <c r="P10" s="2135"/>
      <c r="Q10" s="2136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>
      <c r="A11" s="2462"/>
      <c r="B11" s="2982" t="s">
        <v>14</v>
      </c>
      <c r="C11" s="2135"/>
      <c r="E11" s="575">
        <v>66000</v>
      </c>
      <c r="F11" s="2982" t="s">
        <v>14</v>
      </c>
      <c r="G11" s="2135"/>
      <c r="H11" s="574"/>
      <c r="I11" s="575">
        <v>66000</v>
      </c>
      <c r="J11" s="2982" t="s">
        <v>14</v>
      </c>
      <c r="K11" s="2990"/>
      <c r="L11" s="574"/>
      <c r="M11" s="575">
        <v>66000</v>
      </c>
      <c r="N11" s="2982" t="s">
        <v>14</v>
      </c>
      <c r="O11" s="2135"/>
      <c r="P11" s="574"/>
      <c r="Q11" s="575">
        <v>66000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>
      <c r="A12" s="2463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80"/>
      <c r="C14" s="1754"/>
      <c r="D14" s="1754"/>
      <c r="E14" s="1755"/>
      <c r="F14" s="1733"/>
      <c r="G14" s="1754"/>
      <c r="H14" s="1754"/>
      <c r="I14" s="1755"/>
      <c r="J14" s="1733"/>
      <c r="K14" s="1754"/>
      <c r="L14" s="1754"/>
      <c r="M14" s="1755"/>
      <c r="N14" s="1342"/>
      <c r="O14" s="793"/>
      <c r="P14" s="793"/>
      <c r="Q14" s="1179"/>
    </row>
    <row r="15" spans="1:33" s="1393" customFormat="1" ht="15">
      <c r="A15" s="1391">
        <v>1</v>
      </c>
      <c r="B15" s="780"/>
      <c r="C15" s="1754"/>
      <c r="D15" s="1754"/>
      <c r="E15" s="1951">
        <v>0</v>
      </c>
      <c r="F15" s="1733"/>
      <c r="G15" s="1754"/>
      <c r="H15" s="1754"/>
      <c r="I15" s="1662">
        <v>643.67139999999995</v>
      </c>
      <c r="J15" s="1733"/>
      <c r="K15" s="1754"/>
      <c r="L15" s="1754"/>
      <c r="M15" s="1603">
        <v>0</v>
      </c>
      <c r="N15" s="1387"/>
      <c r="O15" s="1392"/>
      <c r="P15" s="1392"/>
      <c r="Q15" s="1360"/>
    </row>
    <row r="16" spans="1:33" s="577" customFormat="1" ht="15">
      <c r="A16" s="580">
        <v>2</v>
      </c>
      <c r="B16" s="780"/>
      <c r="C16" s="1754"/>
      <c r="D16" s="1754"/>
      <c r="E16" s="1951">
        <v>0</v>
      </c>
      <c r="F16" s="1733"/>
      <c r="G16" s="1754"/>
      <c r="H16" s="1754"/>
      <c r="I16" s="1662">
        <v>793.04340000000002</v>
      </c>
      <c r="J16" s="1733"/>
      <c r="K16" s="1754"/>
      <c r="L16" s="1754"/>
      <c r="M16" s="1603">
        <v>0</v>
      </c>
      <c r="N16" s="1342"/>
      <c r="O16" s="793"/>
      <c r="P16" s="793"/>
      <c r="Q16" s="1134"/>
    </row>
    <row r="17" spans="1:17" s="577" customFormat="1" ht="15">
      <c r="A17" s="580">
        <v>3</v>
      </c>
      <c r="B17" s="780"/>
      <c r="C17" s="1754"/>
      <c r="D17" s="1754"/>
      <c r="E17" s="1951">
        <v>0</v>
      </c>
      <c r="F17" s="1733"/>
      <c r="G17" s="1754"/>
      <c r="H17" s="1754"/>
      <c r="I17" s="1662">
        <v>841.20820000000003</v>
      </c>
      <c r="J17" s="1733"/>
      <c r="K17" s="1754"/>
      <c r="L17" s="1754"/>
      <c r="M17" s="1603">
        <v>0</v>
      </c>
      <c r="N17" s="1342"/>
      <c r="O17" s="793"/>
      <c r="P17" s="793"/>
      <c r="Q17" s="1134"/>
    </row>
    <row r="18" spans="1:17" s="577" customFormat="1" ht="15">
      <c r="A18" s="580">
        <v>4</v>
      </c>
      <c r="B18" s="780"/>
      <c r="C18" s="1754"/>
      <c r="D18" s="1754"/>
      <c r="E18" s="1951">
        <v>0</v>
      </c>
      <c r="F18" s="1733"/>
      <c r="G18" s="1754"/>
      <c r="H18" s="1754"/>
      <c r="I18" s="1662">
        <v>814.22980000000007</v>
      </c>
      <c r="J18" s="1733"/>
      <c r="K18" s="1754"/>
      <c r="L18" s="1754"/>
      <c r="M18" s="1603">
        <v>0</v>
      </c>
      <c r="N18" s="1342"/>
      <c r="O18" s="793"/>
      <c r="P18" s="793"/>
      <c r="Q18" s="1134"/>
    </row>
    <row r="19" spans="1:17" s="577" customFormat="1" ht="15">
      <c r="A19" s="580">
        <v>5</v>
      </c>
      <c r="B19" s="780"/>
      <c r="C19" s="1754"/>
      <c r="D19" s="1754"/>
      <c r="E19" s="1951">
        <v>0</v>
      </c>
      <c r="F19" s="1733"/>
      <c r="G19" s="1754"/>
      <c r="H19" s="1754"/>
      <c r="I19" s="1662">
        <v>612.12040000000002</v>
      </c>
      <c r="J19" s="1733"/>
      <c r="K19" s="1754"/>
      <c r="L19" s="1754"/>
      <c r="M19" s="1603">
        <v>0</v>
      </c>
      <c r="N19" s="1342"/>
      <c r="O19" s="793"/>
      <c r="P19" s="793"/>
      <c r="Q19" s="1134"/>
    </row>
    <row r="20" spans="1:17" s="577" customFormat="1" ht="15">
      <c r="A20" s="580">
        <v>6</v>
      </c>
      <c r="B20" s="780"/>
      <c r="C20" s="1754"/>
      <c r="D20" s="1754"/>
      <c r="E20" s="1951">
        <v>0</v>
      </c>
      <c r="F20" s="1733"/>
      <c r="G20" s="1754"/>
      <c r="H20" s="1754"/>
      <c r="I20" s="1662">
        <v>826.04240000000004</v>
      </c>
      <c r="J20" s="1733"/>
      <c r="K20" s="1754"/>
      <c r="L20" s="1754"/>
      <c r="M20" s="1603">
        <v>0</v>
      </c>
      <c r="N20" s="1342"/>
      <c r="O20" s="793"/>
      <c r="P20" s="793"/>
      <c r="Q20" s="1134"/>
    </row>
    <row r="21" spans="1:17" s="577" customFormat="1" ht="15">
      <c r="A21" s="580">
        <v>7</v>
      </c>
      <c r="B21" s="780"/>
      <c r="C21" s="1754"/>
      <c r="D21" s="1754"/>
      <c r="E21" s="1951">
        <v>0</v>
      </c>
      <c r="F21" s="1733"/>
      <c r="G21" s="1754"/>
      <c r="H21" s="1754"/>
      <c r="I21" s="1662">
        <v>875.12170000000003</v>
      </c>
      <c r="J21" s="1733"/>
      <c r="K21" s="1754"/>
      <c r="L21" s="1754"/>
      <c r="M21" s="1603">
        <v>0</v>
      </c>
      <c r="N21" s="1342"/>
      <c r="O21" s="793"/>
      <c r="P21" s="793"/>
      <c r="Q21" s="1134"/>
    </row>
    <row r="22" spans="1:17" s="577" customFormat="1" ht="15">
      <c r="A22" s="580">
        <v>8</v>
      </c>
      <c r="B22" s="780"/>
      <c r="C22" s="1754"/>
      <c r="D22" s="1754"/>
      <c r="E22" s="1951">
        <v>0</v>
      </c>
      <c r="F22" s="1733"/>
      <c r="G22" s="1754"/>
      <c r="H22" s="1754"/>
      <c r="I22" s="1662">
        <v>570.05220000000008</v>
      </c>
      <c r="J22" s="1733"/>
      <c r="K22" s="1754"/>
      <c r="L22" s="1754"/>
      <c r="M22" s="1603">
        <v>0</v>
      </c>
      <c r="N22" s="1342"/>
      <c r="O22" s="793"/>
      <c r="P22" s="793"/>
      <c r="Q22" s="1134"/>
    </row>
    <row r="23" spans="1:17" s="577" customFormat="1" ht="15">
      <c r="A23" s="580">
        <v>9</v>
      </c>
      <c r="B23" s="780"/>
      <c r="C23" s="1754"/>
      <c r="D23" s="1754"/>
      <c r="E23" s="1951">
        <v>0</v>
      </c>
      <c r="F23" s="1733"/>
      <c r="G23" s="1754"/>
      <c r="H23" s="1754"/>
      <c r="I23" s="1662">
        <v>428.911</v>
      </c>
      <c r="J23" s="1733"/>
      <c r="K23" s="1754"/>
      <c r="L23" s="1754"/>
      <c r="M23" s="1603">
        <v>0</v>
      </c>
      <c r="N23" s="1342"/>
      <c r="O23" s="793"/>
      <c r="P23" s="793"/>
      <c r="Q23" s="1134"/>
    </row>
    <row r="24" spans="1:17" s="577" customFormat="1" ht="15">
      <c r="A24" s="580">
        <v>10</v>
      </c>
      <c r="B24" s="780"/>
      <c r="C24" s="1754"/>
      <c r="D24" s="1754"/>
      <c r="E24" s="1951">
        <v>0</v>
      </c>
      <c r="F24" s="1733"/>
      <c r="G24" s="1754"/>
      <c r="H24" s="1754"/>
      <c r="I24" s="1662">
        <v>784.35539999999992</v>
      </c>
      <c r="J24" s="1733"/>
      <c r="K24" s="1754"/>
      <c r="L24" s="1754"/>
      <c r="M24" s="1603">
        <v>0</v>
      </c>
      <c r="N24" s="1342"/>
      <c r="O24" s="793"/>
      <c r="P24" s="793"/>
      <c r="Q24" s="1134"/>
    </row>
    <row r="25" spans="1:17" s="577" customFormat="1" ht="15">
      <c r="A25" s="580">
        <v>11</v>
      </c>
      <c r="B25" s="780"/>
      <c r="C25" s="1754"/>
      <c r="D25" s="1754"/>
      <c r="E25" s="1951">
        <v>0</v>
      </c>
      <c r="F25" s="1733"/>
      <c r="G25" s="1754"/>
      <c r="H25" s="1754"/>
      <c r="I25" s="1662">
        <v>1275.454</v>
      </c>
      <c r="J25" s="1733"/>
      <c r="K25" s="1754"/>
      <c r="L25" s="1754"/>
      <c r="M25" s="1603">
        <v>0</v>
      </c>
      <c r="N25" s="1342"/>
      <c r="O25" s="793"/>
      <c r="P25" s="793"/>
      <c r="Q25" s="1134"/>
    </row>
    <row r="26" spans="1:17" s="577" customFormat="1" ht="15">
      <c r="A26" s="580">
        <v>12</v>
      </c>
      <c r="B26" s="780"/>
      <c r="C26" s="1754"/>
      <c r="D26" s="1754"/>
      <c r="E26" s="1951">
        <v>0</v>
      </c>
      <c r="F26" s="1733"/>
      <c r="G26" s="1754"/>
      <c r="H26" s="1754"/>
      <c r="I26" s="1662">
        <v>1045.5278000000001</v>
      </c>
      <c r="J26" s="1733"/>
      <c r="K26" s="1754"/>
      <c r="L26" s="1754"/>
      <c r="M26" s="1603">
        <v>0</v>
      </c>
      <c r="N26" s="1342"/>
      <c r="O26" s="793"/>
      <c r="P26" s="793"/>
      <c r="Q26" s="1134"/>
    </row>
    <row r="27" spans="1:17" s="577" customFormat="1" ht="15">
      <c r="A27" s="580">
        <v>13</v>
      </c>
      <c r="B27" s="780"/>
      <c r="C27" s="1754"/>
      <c r="D27" s="1754"/>
      <c r="E27" s="1951">
        <v>0</v>
      </c>
      <c r="F27" s="1733"/>
      <c r="G27" s="1754"/>
      <c r="H27" s="1754"/>
      <c r="I27" s="1662">
        <v>901.94769999999994</v>
      </c>
      <c r="J27" s="1733"/>
      <c r="K27" s="1754"/>
      <c r="L27" s="1754"/>
      <c r="M27" s="1603">
        <v>0</v>
      </c>
      <c r="N27" s="1342"/>
      <c r="O27" s="793"/>
      <c r="P27" s="793"/>
      <c r="Q27" s="1134"/>
    </row>
    <row r="28" spans="1:17" s="577" customFormat="1" ht="15">
      <c r="A28" s="580">
        <v>14</v>
      </c>
      <c r="B28" s="780"/>
      <c r="C28" s="1754"/>
      <c r="D28" s="1754"/>
      <c r="E28" s="1951">
        <v>0</v>
      </c>
      <c r="F28" s="1733"/>
      <c r="G28" s="1754"/>
      <c r="H28" s="1754"/>
      <c r="I28" s="1662">
        <v>966.34539999999993</v>
      </c>
      <c r="J28" s="1733"/>
      <c r="K28" s="1754"/>
      <c r="L28" s="1754"/>
      <c r="M28" s="1603">
        <v>0</v>
      </c>
      <c r="N28" s="1342"/>
      <c r="O28" s="793"/>
      <c r="P28" s="793"/>
      <c r="Q28" s="1134"/>
    </row>
    <row r="29" spans="1:17" s="577" customFormat="1" ht="15">
      <c r="A29" s="580">
        <v>15</v>
      </c>
      <c r="B29" s="780"/>
      <c r="C29" s="1754"/>
      <c r="D29" s="1754"/>
      <c r="E29" s="1951">
        <v>0</v>
      </c>
      <c r="F29" s="1733"/>
      <c r="G29" s="1754"/>
      <c r="H29" s="1754"/>
      <c r="I29" s="1662">
        <v>1236.1295</v>
      </c>
      <c r="J29" s="1733"/>
      <c r="K29" s="1754"/>
      <c r="L29" s="1754"/>
      <c r="M29" s="1603">
        <v>0</v>
      </c>
      <c r="N29" s="1342"/>
      <c r="O29" s="793"/>
      <c r="P29" s="793"/>
      <c r="Q29" s="1134"/>
    </row>
    <row r="30" spans="1:17" s="577" customFormat="1" ht="15">
      <c r="A30" s="580">
        <v>16</v>
      </c>
      <c r="B30" s="780"/>
      <c r="C30" s="1754"/>
      <c r="D30" s="1754"/>
      <c r="E30" s="1951">
        <v>0</v>
      </c>
      <c r="F30" s="1733"/>
      <c r="G30" s="1754"/>
      <c r="H30" s="1754"/>
      <c r="I30" s="1662">
        <v>1382.0720000000001</v>
      </c>
      <c r="J30" s="1733"/>
      <c r="K30" s="1754"/>
      <c r="L30" s="1754"/>
      <c r="M30" s="1603">
        <v>0</v>
      </c>
      <c r="N30" s="1342"/>
      <c r="O30" s="793"/>
      <c r="P30" s="793"/>
      <c r="Q30" s="1134"/>
    </row>
    <row r="31" spans="1:17" s="581" customFormat="1" ht="15">
      <c r="A31" s="580">
        <v>17</v>
      </c>
      <c r="B31" s="780"/>
      <c r="C31" s="1754"/>
      <c r="D31" s="1754"/>
      <c r="E31" s="1951">
        <v>0</v>
      </c>
      <c r="F31" s="1733"/>
      <c r="G31" s="1754"/>
      <c r="H31" s="1754"/>
      <c r="I31" s="1662">
        <v>1004.0694000000001</v>
      </c>
      <c r="J31" s="1733"/>
      <c r="K31" s="1754"/>
      <c r="L31" s="1754"/>
      <c r="M31" s="1603">
        <v>0</v>
      </c>
      <c r="N31" s="1342"/>
      <c r="O31" s="793"/>
      <c r="P31" s="793"/>
      <c r="Q31" s="1134"/>
    </row>
    <row r="32" spans="1:17" s="581" customFormat="1" ht="15">
      <c r="A32" s="580">
        <v>18</v>
      </c>
      <c r="B32" s="780"/>
      <c r="C32" s="1754"/>
      <c r="D32" s="1754"/>
      <c r="E32" s="1951">
        <v>0</v>
      </c>
      <c r="F32" s="1733"/>
      <c r="G32" s="1754"/>
      <c r="H32" s="1754"/>
      <c r="I32" s="1662">
        <v>1133.0933</v>
      </c>
      <c r="J32" s="1733"/>
      <c r="K32" s="1754"/>
      <c r="L32" s="1754"/>
      <c r="M32" s="1603">
        <v>0</v>
      </c>
      <c r="N32" s="1342"/>
      <c r="O32" s="793"/>
      <c r="P32" s="793"/>
      <c r="Q32" s="1134"/>
    </row>
    <row r="33" spans="1:33" s="581" customFormat="1" ht="15">
      <c r="A33" s="580">
        <v>19</v>
      </c>
      <c r="B33" s="780"/>
      <c r="C33" s="1754"/>
      <c r="D33" s="1754"/>
      <c r="E33" s="1951">
        <v>0</v>
      </c>
      <c r="F33" s="1733"/>
      <c r="G33" s="1754"/>
      <c r="H33" s="1754"/>
      <c r="I33" s="1662">
        <v>1204.3498999999999</v>
      </c>
      <c r="J33" s="1733"/>
      <c r="K33" s="1754"/>
      <c r="L33" s="1754"/>
      <c r="M33" s="1603">
        <v>0</v>
      </c>
      <c r="N33" s="1342"/>
      <c r="O33" s="793"/>
      <c r="P33" s="793"/>
      <c r="Q33" s="1134"/>
    </row>
    <row r="34" spans="1:33" s="581" customFormat="1" ht="15">
      <c r="A34" s="580">
        <v>20</v>
      </c>
      <c r="B34" s="780"/>
      <c r="C34" s="1754"/>
      <c r="D34" s="1754"/>
      <c r="E34" s="1951">
        <v>0</v>
      </c>
      <c r="F34" s="1733"/>
      <c r="G34" s="1754"/>
      <c r="H34" s="1754"/>
      <c r="I34" s="1662">
        <v>831.52949999999987</v>
      </c>
      <c r="J34" s="1733"/>
      <c r="K34" s="1754"/>
      <c r="L34" s="1754"/>
      <c r="M34" s="1603">
        <v>0</v>
      </c>
      <c r="N34" s="1342"/>
      <c r="O34" s="793"/>
      <c r="P34" s="793"/>
      <c r="Q34" s="1134"/>
    </row>
    <row r="35" spans="1:33" s="581" customFormat="1" ht="15">
      <c r="A35" s="580">
        <v>21</v>
      </c>
      <c r="B35" s="780"/>
      <c r="C35" s="1754"/>
      <c r="D35" s="1754"/>
      <c r="E35" s="1951">
        <v>0</v>
      </c>
      <c r="F35" s="1733"/>
      <c r="G35" s="1754"/>
      <c r="H35" s="1754"/>
      <c r="I35" s="1662">
        <v>752.11850000000004</v>
      </c>
      <c r="J35" s="1733"/>
      <c r="K35" s="1754"/>
      <c r="L35" s="1754"/>
      <c r="M35" s="1603">
        <v>0</v>
      </c>
      <c r="N35" s="1342"/>
      <c r="O35" s="793"/>
      <c r="P35" s="793"/>
      <c r="Q35" s="1134"/>
    </row>
    <row r="36" spans="1:33" s="581" customFormat="1" ht="15">
      <c r="A36" s="580">
        <v>22</v>
      </c>
      <c r="B36" s="780"/>
      <c r="C36" s="1754"/>
      <c r="D36" s="1754"/>
      <c r="E36" s="1951">
        <v>0</v>
      </c>
      <c r="F36" s="1733"/>
      <c r="G36" s="1754"/>
      <c r="H36" s="1754"/>
      <c r="I36" s="1662">
        <v>928.85</v>
      </c>
      <c r="J36" s="1733"/>
      <c r="K36" s="1754"/>
      <c r="L36" s="1754"/>
      <c r="M36" s="1603">
        <v>0</v>
      </c>
      <c r="N36" s="1342"/>
      <c r="O36" s="793"/>
      <c r="P36" s="793"/>
      <c r="Q36" s="1134"/>
    </row>
    <row r="37" spans="1:33" s="581" customFormat="1" ht="15">
      <c r="A37" s="580">
        <v>23</v>
      </c>
      <c r="B37" s="780"/>
      <c r="C37" s="1754"/>
      <c r="D37" s="1754"/>
      <c r="E37" s="1951">
        <v>0</v>
      </c>
      <c r="F37" s="1733"/>
      <c r="G37" s="1754"/>
      <c r="H37" s="1754"/>
      <c r="I37" s="1662">
        <v>908.95910000000003</v>
      </c>
      <c r="J37" s="1733"/>
      <c r="K37" s="1754"/>
      <c r="L37" s="1754"/>
      <c r="M37" s="1603">
        <v>0</v>
      </c>
      <c r="N37" s="1342"/>
      <c r="O37" s="793"/>
      <c r="P37" s="793"/>
      <c r="Q37" s="1134"/>
    </row>
    <row r="38" spans="1:33" s="581" customFormat="1" ht="15">
      <c r="A38" s="580">
        <v>24</v>
      </c>
      <c r="B38" s="780"/>
      <c r="C38" s="1754"/>
      <c r="D38" s="1754"/>
      <c r="E38" s="1951">
        <v>0</v>
      </c>
      <c r="F38" s="1733"/>
      <c r="G38" s="1754"/>
      <c r="H38" s="1754"/>
      <c r="I38" s="1662">
        <v>844.18050000000005</v>
      </c>
      <c r="J38" s="1733"/>
      <c r="K38" s="1754"/>
      <c r="L38" s="1754"/>
      <c r="M38" s="1603">
        <v>0</v>
      </c>
      <c r="N38" s="1342"/>
      <c r="O38" s="793"/>
      <c r="P38" s="793"/>
      <c r="Q38" s="1134"/>
    </row>
    <row r="39" spans="1:33" s="581" customFormat="1" ht="15">
      <c r="A39" s="580" t="s">
        <v>19</v>
      </c>
      <c r="B39" s="793"/>
      <c r="C39" s="1754"/>
      <c r="D39" s="1754"/>
      <c r="E39" s="1756">
        <f>SUM(E15:E38)</f>
        <v>0</v>
      </c>
      <c r="F39" s="1754"/>
      <c r="G39" s="1754"/>
      <c r="H39" s="1754"/>
      <c r="I39" s="1756">
        <f>SUM(I15:I38)</f>
        <v>21603.3825</v>
      </c>
      <c r="J39" s="1754"/>
      <c r="K39" s="1754"/>
      <c r="L39" s="1754"/>
      <c r="M39" s="1756">
        <f>SUM(M15:M38)</f>
        <v>0</v>
      </c>
      <c r="N39" s="1757"/>
      <c r="O39" s="793"/>
      <c r="P39" s="793"/>
      <c r="Q39" s="1174">
        <f>SUM(Q15:Q38)</f>
        <v>0</v>
      </c>
    </row>
    <row r="40" spans="1:33" s="570" customFormat="1" ht="12.75" customHeight="1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70" t="s">
        <v>651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>
      <c r="B1" s="2992" t="s">
        <v>484</v>
      </c>
      <c r="C1" s="2142"/>
      <c r="D1" s="2142"/>
      <c r="E1" s="2142"/>
      <c r="F1" s="2142"/>
      <c r="J1" s="801" t="s">
        <v>176</v>
      </c>
      <c r="M1" s="872" t="s">
        <v>134</v>
      </c>
      <c r="N1" s="872"/>
      <c r="O1" s="872"/>
      <c r="P1" s="872"/>
      <c r="Q1" s="872"/>
      <c r="R1" s="872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83" customFormat="1" ht="10.5" customHeight="1">
      <c r="B2" s="2993" t="s">
        <v>1</v>
      </c>
      <c r="C2" s="2128"/>
      <c r="D2" s="2128"/>
      <c r="E2" s="2128"/>
      <c r="F2" s="2128"/>
      <c r="M2" s="2993" t="s">
        <v>2</v>
      </c>
      <c r="N2" s="2128"/>
      <c r="O2" s="2128"/>
      <c r="P2" s="2128"/>
      <c r="Q2" s="2128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83" customFormat="1" ht="13.5" customHeight="1">
      <c r="B3" s="585" t="s">
        <v>132</v>
      </c>
      <c r="N3" s="583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83" customFormat="1" ht="15" customHeight="1">
      <c r="B4" s="2996" t="s">
        <v>4</v>
      </c>
      <c r="C4" s="2142"/>
      <c r="D4" s="586"/>
      <c r="E4" s="948"/>
      <c r="F4" s="948"/>
      <c r="G4" s="948"/>
      <c r="H4" s="948"/>
      <c r="I4" s="873" t="s">
        <v>5</v>
      </c>
      <c r="J4" s="923"/>
      <c r="K4" s="923"/>
      <c r="L4" s="584"/>
      <c r="O4" s="585" t="s">
        <v>40</v>
      </c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83" customFormat="1" ht="9.75" customHeight="1">
      <c r="B5" s="2995" t="s">
        <v>7</v>
      </c>
      <c r="C5" s="2140"/>
      <c r="D5" s="584"/>
      <c r="E5" s="584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83" customFormat="1" ht="12" customHeight="1">
      <c r="A6" s="2994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83" customFormat="1" ht="15.75">
      <c r="A7" s="299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83" customFormat="1" ht="9" customHeight="1">
      <c r="A8" s="1311" t="s">
        <v>436</v>
      </c>
      <c r="B8" s="1297" t="s">
        <v>437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83" customFormat="1">
      <c r="A9" s="2999" t="s">
        <v>9</v>
      </c>
      <c r="B9" s="3000" t="s">
        <v>10</v>
      </c>
      <c r="C9" s="2465"/>
      <c r="D9" s="2465"/>
      <c r="E9" s="2465"/>
      <c r="F9" s="2465"/>
      <c r="G9" s="2465"/>
      <c r="H9" s="2465"/>
      <c r="I9" s="2466"/>
      <c r="J9" s="3000" t="s">
        <v>11</v>
      </c>
      <c r="K9" s="2465"/>
      <c r="L9" s="2465"/>
      <c r="M9" s="2465"/>
      <c r="N9" s="2465"/>
      <c r="O9" s="2465"/>
      <c r="P9" s="2465"/>
      <c r="Q9" s="2466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83" customFormat="1">
      <c r="A10" s="2462"/>
      <c r="B10" s="2998" t="s">
        <v>661</v>
      </c>
      <c r="C10" s="2135"/>
      <c r="D10" s="2135"/>
      <c r="E10" s="2136"/>
      <c r="F10" s="2997" t="s">
        <v>326</v>
      </c>
      <c r="G10" s="2135"/>
      <c r="H10" s="2135"/>
      <c r="I10" s="2136"/>
      <c r="J10" s="2998" t="s">
        <v>661</v>
      </c>
      <c r="K10" s="2135"/>
      <c r="L10" s="2135"/>
      <c r="M10" s="2136"/>
      <c r="N10" s="2997" t="s">
        <v>326</v>
      </c>
      <c r="O10" s="2135"/>
      <c r="P10" s="2135"/>
      <c r="Q10" s="2136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83" customFormat="1">
      <c r="A11" s="2462"/>
      <c r="B11" s="2997" t="s">
        <v>14</v>
      </c>
      <c r="C11" s="2135"/>
      <c r="E11" s="614">
        <v>2400</v>
      </c>
      <c r="F11" s="2997" t="s">
        <v>14</v>
      </c>
      <c r="G11" s="2135"/>
      <c r="H11" s="587"/>
      <c r="I11" s="588">
        <v>7200</v>
      </c>
      <c r="J11" s="2997" t="s">
        <v>14</v>
      </c>
      <c r="K11" s="2135"/>
      <c r="L11" s="587"/>
      <c r="M11" s="588">
        <f>E11</f>
        <v>2400</v>
      </c>
      <c r="N11" s="2997" t="s">
        <v>14</v>
      </c>
      <c r="O11" s="2135"/>
      <c r="P11" s="587"/>
      <c r="Q11" s="588">
        <f>I11</f>
        <v>7200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590" customFormat="1" ht="35.25" customHeight="1">
      <c r="A12" s="2463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>
      <c r="A14" s="593">
        <v>0</v>
      </c>
      <c r="B14" s="780"/>
      <c r="C14" s="1758"/>
      <c r="D14" s="1758"/>
      <c r="E14" s="1759"/>
      <c r="F14" s="1733"/>
      <c r="G14" s="1758"/>
      <c r="H14" s="1758"/>
      <c r="I14" s="1759"/>
      <c r="J14" s="1733"/>
      <c r="K14" s="1758"/>
      <c r="L14" s="1758"/>
      <c r="M14" s="1759"/>
      <c r="N14" s="1733"/>
      <c r="O14" s="1758"/>
      <c r="P14" s="1758"/>
      <c r="Q14" s="1759"/>
    </row>
    <row r="15" spans="1:33" s="1390" customFormat="1" ht="15">
      <c r="A15" s="1389">
        <v>1</v>
      </c>
      <c r="B15" s="780"/>
      <c r="C15" s="1758"/>
      <c r="D15" s="1758"/>
      <c r="E15" s="1953">
        <v>101.03999999999999</v>
      </c>
      <c r="F15" s="1733"/>
      <c r="G15" s="1758"/>
      <c r="H15" s="1758"/>
      <c r="I15" s="1603">
        <v>385.2</v>
      </c>
      <c r="J15" s="1733"/>
      <c r="K15" s="1758"/>
      <c r="L15" s="1758"/>
      <c r="M15" s="1603">
        <v>34.799999999999997</v>
      </c>
      <c r="N15" s="1733"/>
      <c r="O15" s="1758"/>
      <c r="P15" s="1758"/>
      <c r="Q15" s="1603">
        <v>138.24</v>
      </c>
    </row>
    <row r="16" spans="1:33" s="590" customFormat="1" ht="15">
      <c r="A16" s="593">
        <v>2</v>
      </c>
      <c r="B16" s="780"/>
      <c r="C16" s="1758"/>
      <c r="D16" s="1758"/>
      <c r="E16" s="1953">
        <v>95.52</v>
      </c>
      <c r="F16" s="1733"/>
      <c r="G16" s="1758"/>
      <c r="H16" s="1758"/>
      <c r="I16" s="1603">
        <v>338.4</v>
      </c>
      <c r="J16" s="1733"/>
      <c r="K16" s="1758"/>
      <c r="L16" s="1758"/>
      <c r="M16" s="1603">
        <v>32.400000000000006</v>
      </c>
      <c r="N16" s="1733"/>
      <c r="O16" s="1758"/>
      <c r="P16" s="1758"/>
      <c r="Q16" s="1603">
        <v>136.07999999999998</v>
      </c>
    </row>
    <row r="17" spans="1:17" s="590" customFormat="1" ht="15">
      <c r="A17" s="593">
        <v>3</v>
      </c>
      <c r="B17" s="780"/>
      <c r="C17" s="1758"/>
      <c r="D17" s="1758"/>
      <c r="E17" s="1953">
        <v>87.84</v>
      </c>
      <c r="F17" s="1733"/>
      <c r="G17" s="1758"/>
      <c r="H17" s="1758"/>
      <c r="I17" s="1603">
        <v>294.48</v>
      </c>
      <c r="J17" s="1733"/>
      <c r="K17" s="1758"/>
      <c r="L17" s="1758"/>
      <c r="M17" s="1603">
        <v>34.08</v>
      </c>
      <c r="N17" s="1733"/>
      <c r="O17" s="1758"/>
      <c r="P17" s="1758"/>
      <c r="Q17" s="1603">
        <v>130.32</v>
      </c>
    </row>
    <row r="18" spans="1:17" s="590" customFormat="1" ht="15">
      <c r="A18" s="593">
        <v>4</v>
      </c>
      <c r="B18" s="780"/>
      <c r="C18" s="1758"/>
      <c r="D18" s="1758"/>
      <c r="E18" s="1953">
        <v>85.68</v>
      </c>
      <c r="F18" s="1733"/>
      <c r="G18" s="1758"/>
      <c r="H18" s="1758"/>
      <c r="I18" s="1603">
        <v>288.72000000000003</v>
      </c>
      <c r="J18" s="1733"/>
      <c r="K18" s="1758"/>
      <c r="L18" s="1758"/>
      <c r="M18" s="1603">
        <v>31.200000000000003</v>
      </c>
      <c r="N18" s="1733"/>
      <c r="O18" s="1758"/>
      <c r="P18" s="1758"/>
      <c r="Q18" s="1603">
        <v>128.88</v>
      </c>
    </row>
    <row r="19" spans="1:17" s="590" customFormat="1" ht="15">
      <c r="A19" s="593">
        <v>5</v>
      </c>
      <c r="B19" s="780"/>
      <c r="C19" s="1758"/>
      <c r="D19" s="1758"/>
      <c r="E19" s="1953">
        <v>85.199999999999989</v>
      </c>
      <c r="F19" s="1733"/>
      <c r="G19" s="1758"/>
      <c r="H19" s="1758"/>
      <c r="I19" s="1603">
        <v>316.8</v>
      </c>
      <c r="J19" s="1733"/>
      <c r="K19" s="1758"/>
      <c r="L19" s="1758"/>
      <c r="M19" s="1603">
        <v>33.119999999999997</v>
      </c>
      <c r="N19" s="1733"/>
      <c r="O19" s="1758"/>
      <c r="P19" s="1758"/>
      <c r="Q19" s="1603">
        <v>129.60000000000002</v>
      </c>
    </row>
    <row r="20" spans="1:17" s="590" customFormat="1" ht="15">
      <c r="A20" s="593">
        <v>6</v>
      </c>
      <c r="B20" s="780"/>
      <c r="C20" s="1758"/>
      <c r="D20" s="1758"/>
      <c r="E20" s="1953">
        <v>87.36</v>
      </c>
      <c r="F20" s="1733"/>
      <c r="G20" s="1758"/>
      <c r="H20" s="1758"/>
      <c r="I20" s="1603">
        <v>360.72</v>
      </c>
      <c r="J20" s="1733"/>
      <c r="K20" s="1758"/>
      <c r="L20" s="1758"/>
      <c r="M20" s="1603">
        <v>34.799999999999997</v>
      </c>
      <c r="N20" s="1733"/>
      <c r="O20" s="1758"/>
      <c r="P20" s="1758"/>
      <c r="Q20" s="1603">
        <v>135.36000000000001</v>
      </c>
    </row>
    <row r="21" spans="1:17" s="590" customFormat="1" ht="15">
      <c r="A21" s="593">
        <v>7</v>
      </c>
      <c r="B21" s="780"/>
      <c r="C21" s="1758"/>
      <c r="D21" s="1758"/>
      <c r="E21" s="1953">
        <v>137.04000000000002</v>
      </c>
      <c r="F21" s="1733"/>
      <c r="G21" s="1758"/>
      <c r="H21" s="1758"/>
      <c r="I21" s="1603">
        <v>449.28</v>
      </c>
      <c r="J21" s="1733"/>
      <c r="K21" s="1758"/>
      <c r="L21" s="1758"/>
      <c r="M21" s="1603">
        <v>36.24</v>
      </c>
      <c r="N21" s="1733"/>
      <c r="O21" s="1758"/>
      <c r="P21" s="1758"/>
      <c r="Q21" s="1603">
        <v>141.84000000000003</v>
      </c>
    </row>
    <row r="22" spans="1:17" s="590" customFormat="1" ht="15">
      <c r="A22" s="593">
        <v>8</v>
      </c>
      <c r="B22" s="780"/>
      <c r="C22" s="1758"/>
      <c r="D22" s="1758"/>
      <c r="E22" s="1953">
        <v>140.63999999999999</v>
      </c>
      <c r="F22" s="1733"/>
      <c r="G22" s="1758"/>
      <c r="H22" s="1758"/>
      <c r="I22" s="1603">
        <v>507.6</v>
      </c>
      <c r="J22" s="1733"/>
      <c r="K22" s="1758"/>
      <c r="L22" s="1758"/>
      <c r="M22" s="1603">
        <v>36.480000000000004</v>
      </c>
      <c r="N22" s="1733"/>
      <c r="O22" s="1758"/>
      <c r="P22" s="1758"/>
      <c r="Q22" s="1603">
        <v>154.80000000000001</v>
      </c>
    </row>
    <row r="23" spans="1:17" s="590" customFormat="1" ht="15">
      <c r="A23" s="593">
        <v>9</v>
      </c>
      <c r="B23" s="780"/>
      <c r="C23" s="1758"/>
      <c r="D23" s="1758"/>
      <c r="E23" s="1953">
        <v>184.32</v>
      </c>
      <c r="F23" s="1733"/>
      <c r="G23" s="1758"/>
      <c r="H23" s="1758"/>
      <c r="I23" s="1603">
        <v>682.56000000000006</v>
      </c>
      <c r="J23" s="1733"/>
      <c r="K23" s="1758"/>
      <c r="L23" s="1758"/>
      <c r="M23" s="1603">
        <v>44.16</v>
      </c>
      <c r="N23" s="1733"/>
      <c r="O23" s="1758"/>
      <c r="P23" s="1758"/>
      <c r="Q23" s="1603">
        <v>275.03999999999996</v>
      </c>
    </row>
    <row r="24" spans="1:17" s="590" customFormat="1" ht="15">
      <c r="A24" s="593">
        <v>10</v>
      </c>
      <c r="B24" s="780"/>
      <c r="C24" s="1758"/>
      <c r="D24" s="1758"/>
      <c r="E24" s="1953">
        <v>198.24</v>
      </c>
      <c r="F24" s="1733"/>
      <c r="G24" s="1758"/>
      <c r="H24" s="1758"/>
      <c r="I24" s="1603">
        <v>739.43999999999994</v>
      </c>
      <c r="J24" s="1733"/>
      <c r="K24" s="1758"/>
      <c r="L24" s="1758"/>
      <c r="M24" s="1603">
        <v>42.239999999999995</v>
      </c>
      <c r="N24" s="1733"/>
      <c r="O24" s="1758"/>
      <c r="P24" s="1758"/>
      <c r="Q24" s="1603">
        <v>325.44000000000005</v>
      </c>
    </row>
    <row r="25" spans="1:17" s="590" customFormat="1" ht="15">
      <c r="A25" s="593">
        <v>11</v>
      </c>
      <c r="B25" s="780"/>
      <c r="C25" s="1758"/>
      <c r="D25" s="1758"/>
      <c r="E25" s="1953">
        <v>192.24</v>
      </c>
      <c r="F25" s="1733"/>
      <c r="G25" s="1758"/>
      <c r="H25" s="1758"/>
      <c r="I25" s="1603">
        <v>705.6</v>
      </c>
      <c r="J25" s="1733"/>
      <c r="K25" s="1758"/>
      <c r="L25" s="1758"/>
      <c r="M25" s="1603">
        <v>46.56</v>
      </c>
      <c r="N25" s="1733"/>
      <c r="O25" s="1758"/>
      <c r="P25" s="1758"/>
      <c r="Q25" s="1603">
        <v>306.71999999999997</v>
      </c>
    </row>
    <row r="26" spans="1:17" s="590" customFormat="1" ht="15">
      <c r="A26" s="593">
        <v>12</v>
      </c>
      <c r="B26" s="780"/>
      <c r="C26" s="1758"/>
      <c r="D26" s="1758"/>
      <c r="E26" s="1953">
        <v>185.28000000000003</v>
      </c>
      <c r="F26" s="1733"/>
      <c r="G26" s="1758"/>
      <c r="H26" s="1758"/>
      <c r="I26" s="1603">
        <v>693.36000000000013</v>
      </c>
      <c r="J26" s="1733"/>
      <c r="K26" s="1758"/>
      <c r="L26" s="1758"/>
      <c r="M26" s="1603">
        <v>37.440000000000005</v>
      </c>
      <c r="N26" s="1733"/>
      <c r="O26" s="1758"/>
      <c r="P26" s="1758"/>
      <c r="Q26" s="1603">
        <v>329.76</v>
      </c>
    </row>
    <row r="27" spans="1:17" s="590" customFormat="1" ht="15">
      <c r="A27" s="593">
        <v>13</v>
      </c>
      <c r="B27" s="780"/>
      <c r="C27" s="1758"/>
      <c r="D27" s="1758"/>
      <c r="E27" s="1953">
        <v>165.35999999999999</v>
      </c>
      <c r="F27" s="1733"/>
      <c r="G27" s="1758"/>
      <c r="H27" s="1758"/>
      <c r="I27" s="1603">
        <v>635.76</v>
      </c>
      <c r="J27" s="1733"/>
      <c r="K27" s="1758"/>
      <c r="L27" s="1758"/>
      <c r="M27" s="1603">
        <v>44.879999999999995</v>
      </c>
      <c r="N27" s="1733"/>
      <c r="O27" s="1758"/>
      <c r="P27" s="1758"/>
      <c r="Q27" s="1603">
        <v>282.24</v>
      </c>
    </row>
    <row r="28" spans="1:17" s="590" customFormat="1" ht="15">
      <c r="A28" s="593">
        <v>14</v>
      </c>
      <c r="B28" s="780"/>
      <c r="C28" s="1758"/>
      <c r="D28" s="1758"/>
      <c r="E28" s="1953">
        <v>172.08</v>
      </c>
      <c r="F28" s="1733"/>
      <c r="G28" s="1758"/>
      <c r="H28" s="1758"/>
      <c r="I28" s="1603">
        <v>687.59999999999991</v>
      </c>
      <c r="J28" s="1733"/>
      <c r="K28" s="1758"/>
      <c r="L28" s="1758"/>
      <c r="M28" s="1603">
        <v>37.68</v>
      </c>
      <c r="N28" s="1733"/>
      <c r="O28" s="1758"/>
      <c r="P28" s="1758"/>
      <c r="Q28" s="1603">
        <v>357.84000000000003</v>
      </c>
    </row>
    <row r="29" spans="1:17" s="590" customFormat="1" ht="15">
      <c r="A29" s="593">
        <v>15</v>
      </c>
      <c r="B29" s="780"/>
      <c r="C29" s="1758"/>
      <c r="D29" s="1758"/>
      <c r="E29" s="1953">
        <v>196.32</v>
      </c>
      <c r="F29" s="1733"/>
      <c r="G29" s="1758"/>
      <c r="H29" s="1758"/>
      <c r="I29" s="1603">
        <v>635.76</v>
      </c>
      <c r="J29" s="1733"/>
      <c r="K29" s="1758"/>
      <c r="L29" s="1758"/>
      <c r="M29" s="1603">
        <v>44.879999999999995</v>
      </c>
      <c r="N29" s="1733"/>
      <c r="O29" s="1758"/>
      <c r="P29" s="1758"/>
      <c r="Q29" s="1603">
        <v>291.60000000000002</v>
      </c>
    </row>
    <row r="30" spans="1:17" s="590" customFormat="1" ht="15">
      <c r="A30" s="593">
        <v>16</v>
      </c>
      <c r="B30" s="780"/>
      <c r="C30" s="1758"/>
      <c r="D30" s="1758"/>
      <c r="E30" s="1953">
        <v>168</v>
      </c>
      <c r="F30" s="1733"/>
      <c r="G30" s="1758"/>
      <c r="H30" s="1758"/>
      <c r="I30" s="1603">
        <v>667.43999999999994</v>
      </c>
      <c r="J30" s="1733"/>
      <c r="K30" s="1758"/>
      <c r="L30" s="1758"/>
      <c r="M30" s="1603">
        <v>38.879999999999995</v>
      </c>
      <c r="N30" s="1733"/>
      <c r="O30" s="1758"/>
      <c r="P30" s="1758"/>
      <c r="Q30" s="1603">
        <v>336.96000000000004</v>
      </c>
    </row>
    <row r="31" spans="1:17" s="594" customFormat="1" ht="15">
      <c r="A31" s="593">
        <v>17</v>
      </c>
      <c r="B31" s="780"/>
      <c r="C31" s="1758"/>
      <c r="D31" s="1758"/>
      <c r="E31" s="1953">
        <v>159.35999999999999</v>
      </c>
      <c r="F31" s="1733"/>
      <c r="G31" s="1758"/>
      <c r="H31" s="1758"/>
      <c r="I31" s="1603">
        <v>567.3599999999999</v>
      </c>
      <c r="J31" s="1733"/>
      <c r="K31" s="1758"/>
      <c r="L31" s="1758"/>
      <c r="M31" s="1603">
        <v>38.400000000000006</v>
      </c>
      <c r="N31" s="1733"/>
      <c r="O31" s="1758"/>
      <c r="P31" s="1758"/>
      <c r="Q31" s="1603">
        <v>213.84</v>
      </c>
    </row>
    <row r="32" spans="1:17" s="594" customFormat="1" ht="15">
      <c r="A32" s="593">
        <v>18</v>
      </c>
      <c r="B32" s="780"/>
      <c r="C32" s="1758"/>
      <c r="D32" s="1758"/>
      <c r="E32" s="1953">
        <v>134.63999999999999</v>
      </c>
      <c r="F32" s="1733"/>
      <c r="G32" s="1758"/>
      <c r="H32" s="1758"/>
      <c r="I32" s="1603">
        <v>561.6</v>
      </c>
      <c r="J32" s="1733"/>
      <c r="K32" s="1758"/>
      <c r="L32" s="1758"/>
      <c r="M32" s="1603">
        <v>34.56</v>
      </c>
      <c r="N32" s="1733"/>
      <c r="O32" s="1758"/>
      <c r="P32" s="1758"/>
      <c r="Q32" s="1603">
        <v>164.16000000000003</v>
      </c>
    </row>
    <row r="33" spans="1:33" s="594" customFormat="1" ht="15">
      <c r="A33" s="593">
        <v>19</v>
      </c>
      <c r="B33" s="780"/>
      <c r="C33" s="1758"/>
      <c r="D33" s="1758"/>
      <c r="E33" s="1953">
        <v>144.72</v>
      </c>
      <c r="F33" s="1733"/>
      <c r="G33" s="1758"/>
      <c r="H33" s="1758"/>
      <c r="I33" s="1603">
        <v>605.52</v>
      </c>
      <c r="J33" s="1733"/>
      <c r="K33" s="1758"/>
      <c r="L33" s="1758"/>
      <c r="M33" s="1603">
        <v>35.519999999999996</v>
      </c>
      <c r="N33" s="1733"/>
      <c r="O33" s="1758"/>
      <c r="P33" s="1758"/>
      <c r="Q33" s="1603">
        <v>159.83999999999997</v>
      </c>
    </row>
    <row r="34" spans="1:33" s="594" customFormat="1" ht="15">
      <c r="A34" s="593">
        <v>20</v>
      </c>
      <c r="B34" s="780"/>
      <c r="C34" s="1758"/>
      <c r="D34" s="1758"/>
      <c r="E34" s="1953">
        <v>146.63999999999999</v>
      </c>
      <c r="F34" s="1733"/>
      <c r="G34" s="1758"/>
      <c r="H34" s="1758"/>
      <c r="I34" s="1603">
        <v>602.64</v>
      </c>
      <c r="J34" s="1733"/>
      <c r="K34" s="1758"/>
      <c r="L34" s="1758"/>
      <c r="M34" s="1603">
        <v>36.72</v>
      </c>
      <c r="N34" s="1733"/>
      <c r="O34" s="1758"/>
      <c r="P34" s="1758"/>
      <c r="Q34" s="1603">
        <v>164.15999999999997</v>
      </c>
    </row>
    <row r="35" spans="1:33" s="594" customFormat="1" ht="15">
      <c r="A35" s="593">
        <v>21</v>
      </c>
      <c r="B35" s="780"/>
      <c r="C35" s="1758"/>
      <c r="D35" s="1758"/>
      <c r="E35" s="1953">
        <v>146.63999999999999</v>
      </c>
      <c r="F35" s="1733"/>
      <c r="G35" s="1758"/>
      <c r="H35" s="1758"/>
      <c r="I35" s="1603">
        <v>588.96</v>
      </c>
      <c r="J35" s="1733"/>
      <c r="K35" s="1758"/>
      <c r="L35" s="1758"/>
      <c r="M35" s="1603">
        <v>37.44</v>
      </c>
      <c r="N35" s="1733"/>
      <c r="O35" s="1758"/>
      <c r="P35" s="1758"/>
      <c r="Q35" s="1603">
        <v>158.39999999999998</v>
      </c>
    </row>
    <row r="36" spans="1:33" s="594" customFormat="1" ht="15">
      <c r="A36" s="593">
        <v>22</v>
      </c>
      <c r="B36" s="780"/>
      <c r="C36" s="1758"/>
      <c r="D36" s="1758"/>
      <c r="E36" s="1953">
        <v>145.44</v>
      </c>
      <c r="F36" s="1733"/>
      <c r="G36" s="1758"/>
      <c r="H36" s="1758"/>
      <c r="I36" s="1603">
        <v>586.79999999999995</v>
      </c>
      <c r="J36" s="1733"/>
      <c r="K36" s="1758"/>
      <c r="L36" s="1758"/>
      <c r="M36" s="1603">
        <v>33.840000000000003</v>
      </c>
      <c r="N36" s="1733"/>
      <c r="O36" s="1758"/>
      <c r="P36" s="1758"/>
      <c r="Q36" s="1603">
        <v>150.48000000000002</v>
      </c>
    </row>
    <row r="37" spans="1:33" s="594" customFormat="1" ht="15">
      <c r="A37" s="593">
        <v>23</v>
      </c>
      <c r="B37" s="780"/>
      <c r="C37" s="1758"/>
      <c r="D37" s="1758"/>
      <c r="E37" s="1946">
        <v>130.32000000000002</v>
      </c>
      <c r="F37" s="1733"/>
      <c r="G37" s="1758"/>
      <c r="H37" s="1758"/>
      <c r="I37" s="1603">
        <v>501.84</v>
      </c>
      <c r="J37" s="1733"/>
      <c r="K37" s="1758"/>
      <c r="L37" s="1758"/>
      <c r="M37" s="1603">
        <v>31.92</v>
      </c>
      <c r="N37" s="1733"/>
      <c r="O37" s="1758"/>
      <c r="P37" s="1758"/>
      <c r="Q37" s="1603">
        <v>141.12</v>
      </c>
    </row>
    <row r="38" spans="1:33" s="594" customFormat="1" ht="15">
      <c r="A38" s="593">
        <v>24</v>
      </c>
      <c r="B38" s="780"/>
      <c r="C38" s="1758"/>
      <c r="D38" s="1758"/>
      <c r="E38" s="1946">
        <v>111.84</v>
      </c>
      <c r="F38" s="1733"/>
      <c r="G38" s="1758"/>
      <c r="H38" s="1758"/>
      <c r="I38" s="1603">
        <v>421.20000000000005</v>
      </c>
      <c r="J38" s="1733"/>
      <c r="K38" s="1758"/>
      <c r="L38" s="1758"/>
      <c r="M38" s="1603">
        <v>27.84</v>
      </c>
      <c r="N38" s="1733"/>
      <c r="O38" s="1758"/>
      <c r="P38" s="1758"/>
      <c r="Q38" s="1603">
        <v>134.63999999999999</v>
      </c>
    </row>
    <row r="39" spans="1:33" s="594" customFormat="1" ht="15">
      <c r="A39" s="593" t="s">
        <v>19</v>
      </c>
      <c r="B39" s="792"/>
      <c r="C39" s="1758"/>
      <c r="D39" s="1758"/>
      <c r="E39" s="1760">
        <f>SUM(E15:E38)</f>
        <v>3401.7599999999998</v>
      </c>
      <c r="F39" s="1758"/>
      <c r="G39" s="1758"/>
      <c r="H39" s="1758"/>
      <c r="I39" s="1760">
        <f>SUM(I15:I38)</f>
        <v>12824.640000000003</v>
      </c>
      <c r="J39" s="1758"/>
      <c r="K39" s="1758"/>
      <c r="L39" s="1758"/>
      <c r="M39" s="1760">
        <f>SUM(M15:M38)</f>
        <v>886.08</v>
      </c>
      <c r="N39" s="1758"/>
      <c r="O39" s="1758"/>
      <c r="P39" s="1758"/>
      <c r="Q39" s="1760">
        <f>SUM(Q15:Q38)</f>
        <v>4887.3599999999988</v>
      </c>
    </row>
    <row r="40" spans="1:33" s="583" customFormat="1" ht="12.75" customHeight="1">
      <c r="A40" s="583" t="s">
        <v>20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 s="583" customFormat="1" ht="12.75" customHeight="1">
      <c r="A41" s="583" t="s">
        <v>21</v>
      </c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>
      <c r="A42" s="583" t="s">
        <v>651</v>
      </c>
      <c r="K42" s="583"/>
      <c r="L42" s="583"/>
      <c r="M42" s="583"/>
      <c r="N42" s="583"/>
      <c r="O42" s="583"/>
      <c r="P42" s="583"/>
      <c r="Q42" s="583"/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>
      <c r="A43" s="583" t="s">
        <v>23</v>
      </c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  <row r="44" spans="1:33">
      <c r="R44" s="949"/>
      <c r="S44" s="949"/>
      <c r="T44" s="949"/>
      <c r="U44" s="949"/>
      <c r="V44" s="949"/>
      <c r="W44" s="94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>
      <c r="B1" s="3002" t="s">
        <v>484</v>
      </c>
      <c r="C1" s="2142"/>
      <c r="D1" s="2142"/>
      <c r="E1" s="2142"/>
      <c r="F1" s="2142"/>
      <c r="J1" s="801" t="s">
        <v>176</v>
      </c>
      <c r="M1" s="872" t="s">
        <v>134</v>
      </c>
      <c r="N1" s="872"/>
      <c r="O1" s="872"/>
      <c r="P1" s="872"/>
      <c r="Q1" s="872"/>
      <c r="R1" s="872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96" customFormat="1" ht="10.5" customHeight="1">
      <c r="B2" s="3003" t="s">
        <v>1</v>
      </c>
      <c r="C2" s="2128"/>
      <c r="D2" s="2128"/>
      <c r="E2" s="2128"/>
      <c r="F2" s="2128"/>
      <c r="M2" s="3003" t="s">
        <v>2</v>
      </c>
      <c r="N2" s="2128"/>
      <c r="O2" s="2128"/>
      <c r="P2" s="2128"/>
      <c r="Q2" s="2128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96" customFormat="1" ht="13.5" customHeight="1">
      <c r="B3" s="598" t="s">
        <v>132</v>
      </c>
      <c r="N3" s="596" t="s">
        <v>3</v>
      </c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96" customFormat="1" ht="15" customHeight="1">
      <c r="B4" s="3006" t="s">
        <v>4</v>
      </c>
      <c r="C4" s="2142"/>
      <c r="D4" s="599"/>
      <c r="E4" s="946"/>
      <c r="F4" s="946"/>
      <c r="G4" s="946"/>
      <c r="H4" s="946"/>
      <c r="I4" s="876" t="s">
        <v>5</v>
      </c>
      <c r="J4" s="923"/>
      <c r="K4" s="923"/>
      <c r="L4" s="597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96" customFormat="1" ht="9.75" customHeight="1">
      <c r="B5" s="3005" t="s">
        <v>7</v>
      </c>
      <c r="C5" s="2140"/>
      <c r="D5" s="597"/>
      <c r="E5" s="597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96" customFormat="1" ht="12" customHeight="1">
      <c r="A6" s="3004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96" customFormat="1" ht="15.75">
      <c r="A7" s="3001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96" customFormat="1" ht="9" customHeight="1">
      <c r="A8" s="1311" t="s">
        <v>438</v>
      </c>
      <c r="B8" s="1297" t="s">
        <v>439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96" customFormat="1">
      <c r="A9" s="3008" t="s">
        <v>9</v>
      </c>
      <c r="B9" s="3009" t="s">
        <v>10</v>
      </c>
      <c r="C9" s="2465"/>
      <c r="D9" s="2465"/>
      <c r="E9" s="2465"/>
      <c r="F9" s="2465"/>
      <c r="G9" s="2465"/>
      <c r="H9" s="2465"/>
      <c r="I9" s="2466"/>
      <c r="J9" s="3009" t="s">
        <v>11</v>
      </c>
      <c r="K9" s="2465"/>
      <c r="L9" s="2465"/>
      <c r="M9" s="2465"/>
      <c r="N9" s="2465"/>
      <c r="O9" s="2465"/>
      <c r="P9" s="2465"/>
      <c r="Q9" s="2466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96" customFormat="1">
      <c r="A10" s="2462"/>
      <c r="B10" s="3007" t="s">
        <v>339</v>
      </c>
      <c r="C10" s="2135"/>
      <c r="D10" s="2135"/>
      <c r="E10" s="2136"/>
      <c r="F10" s="3007" t="s">
        <v>340</v>
      </c>
      <c r="G10" s="2135"/>
      <c r="H10" s="2135"/>
      <c r="I10" s="2136"/>
      <c r="J10" s="3007" t="s">
        <v>339</v>
      </c>
      <c r="K10" s="2135"/>
      <c r="L10" s="2135"/>
      <c r="M10" s="2136"/>
      <c r="N10" s="3007" t="s">
        <v>340</v>
      </c>
      <c r="O10" s="2135"/>
      <c r="P10" s="2135"/>
      <c r="Q10" s="2136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96" customFormat="1">
      <c r="A11" s="2462"/>
      <c r="B11" s="3007" t="s">
        <v>14</v>
      </c>
      <c r="C11" s="2135"/>
      <c r="E11" s="601">
        <v>7200</v>
      </c>
      <c r="F11" s="3007" t="s">
        <v>14</v>
      </c>
      <c r="G11" s="2135"/>
      <c r="H11" s="600"/>
      <c r="I11" s="601">
        <f>Q11</f>
        <v>7200</v>
      </c>
      <c r="J11" s="3007" t="s">
        <v>14</v>
      </c>
      <c r="K11" s="2135"/>
      <c r="L11" s="600"/>
      <c r="M11" s="601">
        <f>E11</f>
        <v>7200</v>
      </c>
      <c r="N11" s="3007" t="s">
        <v>14</v>
      </c>
      <c r="O11" s="2135"/>
      <c r="P11" s="600"/>
      <c r="Q11" s="601">
        <v>7200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603" customFormat="1" ht="35.25" customHeight="1">
      <c r="A12" s="2463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>
      <c r="A14" s="606">
        <v>0</v>
      </c>
      <c r="B14" s="780"/>
      <c r="C14" s="1761"/>
      <c r="D14" s="1761"/>
      <c r="E14" s="1762"/>
      <c r="F14" s="1733"/>
      <c r="G14" s="1761"/>
      <c r="H14" s="1761"/>
      <c r="I14" s="1762"/>
      <c r="J14" s="1733"/>
      <c r="K14" s="1761"/>
      <c r="L14" s="1761"/>
      <c r="M14" s="1762"/>
      <c r="N14" s="1733"/>
      <c r="O14" s="1761"/>
      <c r="P14" s="1761"/>
      <c r="Q14" s="1762"/>
    </row>
    <row r="15" spans="1:33" s="1388" customFormat="1" ht="15">
      <c r="A15" s="1386">
        <v>1</v>
      </c>
      <c r="B15" s="780"/>
      <c r="C15" s="1761"/>
      <c r="D15" s="1761"/>
      <c r="E15" s="1762">
        <v>596.16000000000008</v>
      </c>
      <c r="F15" s="1733"/>
      <c r="G15" s="1761"/>
      <c r="H15" s="1761"/>
      <c r="I15" s="1603">
        <v>470.88</v>
      </c>
      <c r="J15" s="1733"/>
      <c r="K15" s="1761"/>
      <c r="L15" s="1761"/>
      <c r="M15" s="1603">
        <v>240.48000000000002</v>
      </c>
      <c r="N15" s="1733"/>
      <c r="O15" s="1761"/>
      <c r="P15" s="1761"/>
      <c r="Q15" s="1603">
        <v>138.24</v>
      </c>
    </row>
    <row r="16" spans="1:33" s="603" customFormat="1" ht="15">
      <c r="A16" s="606">
        <v>2</v>
      </c>
      <c r="B16" s="780"/>
      <c r="C16" s="1761"/>
      <c r="D16" s="1761"/>
      <c r="E16" s="1762">
        <v>559.44000000000005</v>
      </c>
      <c r="F16" s="1733"/>
      <c r="G16" s="1761"/>
      <c r="H16" s="1761"/>
      <c r="I16" s="1603">
        <v>448.55999999999995</v>
      </c>
      <c r="J16" s="1733"/>
      <c r="K16" s="1761"/>
      <c r="L16" s="1761"/>
      <c r="M16" s="1603">
        <v>233.27999999999997</v>
      </c>
      <c r="N16" s="1733"/>
      <c r="O16" s="1761"/>
      <c r="P16" s="1761"/>
      <c r="Q16" s="1603">
        <v>131.76</v>
      </c>
    </row>
    <row r="17" spans="1:17" s="603" customFormat="1" ht="15">
      <c r="A17" s="606">
        <v>3</v>
      </c>
      <c r="B17" s="780"/>
      <c r="C17" s="1761"/>
      <c r="D17" s="1761"/>
      <c r="E17" s="1762">
        <v>516.24</v>
      </c>
      <c r="F17" s="1733"/>
      <c r="G17" s="1761"/>
      <c r="H17" s="1761"/>
      <c r="I17" s="1603">
        <v>413.28</v>
      </c>
      <c r="J17" s="1733"/>
      <c r="K17" s="1761"/>
      <c r="L17" s="1761"/>
      <c r="M17" s="1603">
        <v>228.24</v>
      </c>
      <c r="N17" s="1733"/>
      <c r="O17" s="1761"/>
      <c r="P17" s="1761"/>
      <c r="Q17" s="1603">
        <v>129.6</v>
      </c>
    </row>
    <row r="18" spans="1:17" s="603" customFormat="1" ht="15">
      <c r="A18" s="606">
        <v>4</v>
      </c>
      <c r="B18" s="780"/>
      <c r="C18" s="1761"/>
      <c r="D18" s="1761"/>
      <c r="E18" s="1762">
        <v>501.12</v>
      </c>
      <c r="F18" s="1733"/>
      <c r="G18" s="1761"/>
      <c r="H18" s="1761"/>
      <c r="I18" s="1603">
        <v>412.55999999999995</v>
      </c>
      <c r="J18" s="1733"/>
      <c r="K18" s="1761"/>
      <c r="L18" s="1761"/>
      <c r="M18" s="1603">
        <v>217.44</v>
      </c>
      <c r="N18" s="1733"/>
      <c r="O18" s="1761"/>
      <c r="P18" s="1761"/>
      <c r="Q18" s="1603">
        <v>127.44</v>
      </c>
    </row>
    <row r="19" spans="1:17" s="603" customFormat="1" ht="15">
      <c r="A19" s="606">
        <v>5</v>
      </c>
      <c r="B19" s="780"/>
      <c r="C19" s="1761"/>
      <c r="D19" s="1761"/>
      <c r="E19" s="1762">
        <v>498.24</v>
      </c>
      <c r="F19" s="1733"/>
      <c r="G19" s="1761"/>
      <c r="H19" s="1761"/>
      <c r="I19" s="1603">
        <v>403.91999999999996</v>
      </c>
      <c r="J19" s="1733"/>
      <c r="K19" s="1761"/>
      <c r="L19" s="1761"/>
      <c r="M19" s="1603">
        <v>218.15999999999997</v>
      </c>
      <c r="N19" s="1733"/>
      <c r="O19" s="1761"/>
      <c r="P19" s="1761"/>
      <c r="Q19" s="1603">
        <v>127.44</v>
      </c>
    </row>
    <row r="20" spans="1:17" s="603" customFormat="1" ht="15">
      <c r="A20" s="606">
        <v>6</v>
      </c>
      <c r="B20" s="780"/>
      <c r="C20" s="1761"/>
      <c r="D20" s="1761"/>
      <c r="E20" s="1762">
        <v>505.44000000000005</v>
      </c>
      <c r="F20" s="1733"/>
      <c r="G20" s="1761"/>
      <c r="H20" s="1761"/>
      <c r="I20" s="1603">
        <v>416.88</v>
      </c>
      <c r="J20" s="1733"/>
      <c r="K20" s="1761"/>
      <c r="L20" s="1761"/>
      <c r="M20" s="1603">
        <v>223.92000000000002</v>
      </c>
      <c r="N20" s="1733"/>
      <c r="O20" s="1761"/>
      <c r="P20" s="1761"/>
      <c r="Q20" s="1603">
        <v>135.36000000000001</v>
      </c>
    </row>
    <row r="21" spans="1:17" s="603" customFormat="1" ht="15">
      <c r="A21" s="606">
        <v>7</v>
      </c>
      <c r="B21" s="780"/>
      <c r="C21" s="1761"/>
      <c r="D21" s="1761"/>
      <c r="E21" s="1762">
        <v>590.39999999999986</v>
      </c>
      <c r="F21" s="1733"/>
      <c r="G21" s="1761"/>
      <c r="H21" s="1761"/>
      <c r="I21" s="1603">
        <v>468.72</v>
      </c>
      <c r="J21" s="1733"/>
      <c r="K21" s="1761"/>
      <c r="L21" s="1761"/>
      <c r="M21" s="1603">
        <v>232.56</v>
      </c>
      <c r="N21" s="1733"/>
      <c r="O21" s="1761"/>
      <c r="P21" s="1761"/>
      <c r="Q21" s="1603">
        <v>138.23999999999998</v>
      </c>
    </row>
    <row r="22" spans="1:17" s="603" customFormat="1" ht="15">
      <c r="A22" s="606">
        <v>8</v>
      </c>
      <c r="B22" s="780"/>
      <c r="C22" s="1761"/>
      <c r="D22" s="1761"/>
      <c r="E22" s="1762">
        <v>680.39999999999986</v>
      </c>
      <c r="F22" s="1733"/>
      <c r="G22" s="1761"/>
      <c r="H22" s="1761"/>
      <c r="I22" s="1603">
        <v>547.92000000000007</v>
      </c>
      <c r="J22" s="1733"/>
      <c r="K22" s="1761"/>
      <c r="L22" s="1761"/>
      <c r="M22" s="1603">
        <v>254.88000000000002</v>
      </c>
      <c r="N22" s="1733"/>
      <c r="O22" s="1761"/>
      <c r="P22" s="1761"/>
      <c r="Q22" s="1603">
        <v>141.12</v>
      </c>
    </row>
    <row r="23" spans="1:17" s="603" customFormat="1" ht="15">
      <c r="A23" s="606">
        <v>9</v>
      </c>
      <c r="B23" s="780"/>
      <c r="C23" s="1761"/>
      <c r="D23" s="1761"/>
      <c r="E23" s="1762">
        <v>761.04</v>
      </c>
      <c r="F23" s="1733"/>
      <c r="G23" s="1761"/>
      <c r="H23" s="1761"/>
      <c r="I23" s="1603">
        <v>685.44</v>
      </c>
      <c r="J23" s="1733"/>
      <c r="K23" s="1761"/>
      <c r="L23" s="1761"/>
      <c r="M23" s="1603">
        <v>257.04000000000002</v>
      </c>
      <c r="N23" s="1733"/>
      <c r="O23" s="1761"/>
      <c r="P23" s="1761"/>
      <c r="Q23" s="1603">
        <v>141.12</v>
      </c>
    </row>
    <row r="24" spans="1:17" s="603" customFormat="1" ht="15">
      <c r="A24" s="606">
        <v>10</v>
      </c>
      <c r="B24" s="780"/>
      <c r="C24" s="1761"/>
      <c r="D24" s="1761"/>
      <c r="E24" s="1762">
        <v>814.31999999999994</v>
      </c>
      <c r="F24" s="1733"/>
      <c r="G24" s="1761"/>
      <c r="H24" s="1761"/>
      <c r="I24" s="1603">
        <v>792</v>
      </c>
      <c r="J24" s="1733"/>
      <c r="K24" s="1761"/>
      <c r="L24" s="1761"/>
      <c r="M24" s="1603">
        <v>282.95999999999998</v>
      </c>
      <c r="N24" s="1733"/>
      <c r="O24" s="1761"/>
      <c r="P24" s="1761"/>
      <c r="Q24" s="1603">
        <v>172.8</v>
      </c>
    </row>
    <row r="25" spans="1:17" s="603" customFormat="1" ht="15">
      <c r="A25" s="606">
        <v>11</v>
      </c>
      <c r="B25" s="780"/>
      <c r="C25" s="1761"/>
      <c r="D25" s="1761"/>
      <c r="E25" s="1762">
        <v>842.4</v>
      </c>
      <c r="F25" s="1733"/>
      <c r="G25" s="1761"/>
      <c r="H25" s="1761"/>
      <c r="I25" s="1603">
        <v>837.36</v>
      </c>
      <c r="J25" s="1733"/>
      <c r="K25" s="1761"/>
      <c r="L25" s="1761"/>
      <c r="M25" s="1603">
        <v>291.60000000000002</v>
      </c>
      <c r="N25" s="1733"/>
      <c r="O25" s="1761"/>
      <c r="P25" s="1761"/>
      <c r="Q25" s="1603">
        <v>182.88</v>
      </c>
    </row>
    <row r="26" spans="1:17" s="603" customFormat="1" ht="15">
      <c r="A26" s="606">
        <v>12</v>
      </c>
      <c r="B26" s="780"/>
      <c r="C26" s="1761"/>
      <c r="D26" s="1761"/>
      <c r="E26" s="1762">
        <v>847.44</v>
      </c>
      <c r="F26" s="1733"/>
      <c r="G26" s="1761"/>
      <c r="H26" s="1761"/>
      <c r="I26" s="1603">
        <v>815.76</v>
      </c>
      <c r="J26" s="1733"/>
      <c r="K26" s="1761"/>
      <c r="L26" s="1761"/>
      <c r="M26" s="1603">
        <v>297.36</v>
      </c>
      <c r="N26" s="1733"/>
      <c r="O26" s="1761"/>
      <c r="P26" s="1761"/>
      <c r="Q26" s="1603">
        <v>186.48000000000002</v>
      </c>
    </row>
    <row r="27" spans="1:17" s="603" customFormat="1" ht="15">
      <c r="A27" s="606">
        <v>13</v>
      </c>
      <c r="B27" s="780"/>
      <c r="C27" s="1761"/>
      <c r="D27" s="1761"/>
      <c r="E27" s="1762">
        <v>874.07999999999993</v>
      </c>
      <c r="F27" s="1733"/>
      <c r="G27" s="1761"/>
      <c r="H27" s="1761"/>
      <c r="I27" s="1603">
        <v>785.52</v>
      </c>
      <c r="J27" s="1733"/>
      <c r="K27" s="1761"/>
      <c r="L27" s="1761"/>
      <c r="M27" s="1603">
        <v>318.24</v>
      </c>
      <c r="N27" s="1733"/>
      <c r="O27" s="1761"/>
      <c r="P27" s="1761"/>
      <c r="Q27" s="1603">
        <v>196.56</v>
      </c>
    </row>
    <row r="28" spans="1:17" s="603" customFormat="1" ht="15">
      <c r="A28" s="606">
        <v>14</v>
      </c>
      <c r="B28" s="780"/>
      <c r="C28" s="1761"/>
      <c r="D28" s="1761"/>
      <c r="E28" s="1762">
        <v>854.6400000000001</v>
      </c>
      <c r="F28" s="1733"/>
      <c r="G28" s="1761"/>
      <c r="H28" s="1761"/>
      <c r="I28" s="1603">
        <v>758.16</v>
      </c>
      <c r="J28" s="1733"/>
      <c r="K28" s="1761"/>
      <c r="L28" s="1761"/>
      <c r="M28" s="1603">
        <v>290.16000000000003</v>
      </c>
      <c r="N28" s="1733"/>
      <c r="O28" s="1761"/>
      <c r="P28" s="1761"/>
      <c r="Q28" s="1603">
        <v>174.24</v>
      </c>
    </row>
    <row r="29" spans="1:17" s="603" customFormat="1" ht="15">
      <c r="A29" s="606">
        <v>15</v>
      </c>
      <c r="B29" s="780"/>
      <c r="C29" s="1761"/>
      <c r="D29" s="1761"/>
      <c r="E29" s="1762">
        <v>831.59999999999991</v>
      </c>
      <c r="F29" s="1733"/>
      <c r="G29" s="1761"/>
      <c r="H29" s="1761"/>
      <c r="I29" s="1603">
        <v>779.04</v>
      </c>
      <c r="J29" s="1733"/>
      <c r="K29" s="1761"/>
      <c r="L29" s="1761"/>
      <c r="M29" s="1603">
        <v>293.03999999999996</v>
      </c>
      <c r="N29" s="1733"/>
      <c r="O29" s="1761"/>
      <c r="P29" s="1761"/>
      <c r="Q29" s="1603">
        <v>182.88</v>
      </c>
    </row>
    <row r="30" spans="1:17" s="603" customFormat="1" ht="15">
      <c r="A30" s="606">
        <v>16</v>
      </c>
      <c r="B30" s="780"/>
      <c r="C30" s="1761"/>
      <c r="D30" s="1761"/>
      <c r="E30" s="1762">
        <v>838.80000000000007</v>
      </c>
      <c r="F30" s="1733"/>
      <c r="G30" s="1761"/>
      <c r="H30" s="1761"/>
      <c r="I30" s="1603">
        <v>788.4</v>
      </c>
      <c r="J30" s="1733"/>
      <c r="K30" s="1761"/>
      <c r="L30" s="1761"/>
      <c r="M30" s="1603">
        <v>295.2</v>
      </c>
      <c r="N30" s="1733"/>
      <c r="O30" s="1761"/>
      <c r="P30" s="1761"/>
      <c r="Q30" s="1603">
        <v>187.92000000000002</v>
      </c>
    </row>
    <row r="31" spans="1:17" s="607" customFormat="1" ht="15">
      <c r="A31" s="606">
        <v>17</v>
      </c>
      <c r="B31" s="780"/>
      <c r="C31" s="1761"/>
      <c r="D31" s="1761"/>
      <c r="E31" s="1762">
        <v>847.44</v>
      </c>
      <c r="F31" s="1733"/>
      <c r="G31" s="1761"/>
      <c r="H31" s="1761"/>
      <c r="I31" s="1603">
        <v>770.4</v>
      </c>
      <c r="J31" s="1733"/>
      <c r="K31" s="1761"/>
      <c r="L31" s="1761"/>
      <c r="M31" s="1603">
        <v>298.08000000000004</v>
      </c>
      <c r="N31" s="1733"/>
      <c r="O31" s="1761"/>
      <c r="P31" s="1761"/>
      <c r="Q31" s="1603">
        <v>192.24</v>
      </c>
    </row>
    <row r="32" spans="1:17" s="607" customFormat="1" ht="15">
      <c r="A32" s="606">
        <v>18</v>
      </c>
      <c r="B32" s="780"/>
      <c r="C32" s="1761"/>
      <c r="D32" s="1761"/>
      <c r="E32" s="1762">
        <v>835.92000000000007</v>
      </c>
      <c r="F32" s="1733"/>
      <c r="G32" s="1761"/>
      <c r="H32" s="1761"/>
      <c r="I32" s="1603">
        <v>717.12</v>
      </c>
      <c r="J32" s="1733"/>
      <c r="K32" s="1761"/>
      <c r="L32" s="1761"/>
      <c r="M32" s="1603">
        <v>280.08</v>
      </c>
      <c r="N32" s="1733"/>
      <c r="O32" s="1761"/>
      <c r="P32" s="1761"/>
      <c r="Q32" s="1603">
        <v>169.2</v>
      </c>
    </row>
    <row r="33" spans="1:33" s="607" customFormat="1" ht="15">
      <c r="A33" s="606">
        <v>19</v>
      </c>
      <c r="B33" s="780"/>
      <c r="C33" s="1761"/>
      <c r="D33" s="1761"/>
      <c r="E33" s="1762">
        <v>866.16000000000008</v>
      </c>
      <c r="F33" s="1733"/>
      <c r="G33" s="1761"/>
      <c r="H33" s="1761"/>
      <c r="I33" s="1603">
        <v>694.07999999999993</v>
      </c>
      <c r="J33" s="1733"/>
      <c r="K33" s="1761"/>
      <c r="L33" s="1761"/>
      <c r="M33" s="1603">
        <v>267.83999999999997</v>
      </c>
      <c r="N33" s="1733"/>
      <c r="O33" s="1761"/>
      <c r="P33" s="1761"/>
      <c r="Q33" s="1603">
        <v>156.96</v>
      </c>
    </row>
    <row r="34" spans="1:33" s="607" customFormat="1" ht="15">
      <c r="A34" s="606">
        <v>20</v>
      </c>
      <c r="B34" s="780"/>
      <c r="C34" s="1761"/>
      <c r="D34" s="1761"/>
      <c r="E34" s="1762">
        <v>828</v>
      </c>
      <c r="F34" s="1733"/>
      <c r="G34" s="1761"/>
      <c r="H34" s="1761"/>
      <c r="I34" s="1603">
        <v>642.95999999999992</v>
      </c>
      <c r="J34" s="1733"/>
      <c r="K34" s="1761"/>
      <c r="L34" s="1761"/>
      <c r="M34" s="1603">
        <v>272.88</v>
      </c>
      <c r="N34" s="1733"/>
      <c r="O34" s="1761"/>
      <c r="P34" s="1761"/>
      <c r="Q34" s="1603">
        <v>162</v>
      </c>
    </row>
    <row r="35" spans="1:33" s="607" customFormat="1" ht="15">
      <c r="A35" s="606">
        <v>21</v>
      </c>
      <c r="B35" s="780"/>
      <c r="C35" s="1761"/>
      <c r="D35" s="1761"/>
      <c r="E35" s="1762">
        <v>811.44</v>
      </c>
      <c r="F35" s="1733"/>
      <c r="G35" s="1761"/>
      <c r="H35" s="1761"/>
      <c r="I35" s="1603">
        <v>612.72</v>
      </c>
      <c r="J35" s="1733"/>
      <c r="K35" s="1761"/>
      <c r="L35" s="1761"/>
      <c r="M35" s="1603">
        <v>257.03999999999996</v>
      </c>
      <c r="N35" s="1733"/>
      <c r="O35" s="1761"/>
      <c r="P35" s="1761"/>
      <c r="Q35" s="1603">
        <v>154.79999999999998</v>
      </c>
    </row>
    <row r="36" spans="1:33" s="607" customFormat="1" ht="15">
      <c r="A36" s="606">
        <v>22</v>
      </c>
      <c r="B36" s="780"/>
      <c r="C36" s="1761"/>
      <c r="D36" s="1761"/>
      <c r="E36" s="1762">
        <v>807.12</v>
      </c>
      <c r="F36" s="1733"/>
      <c r="G36" s="1761"/>
      <c r="H36" s="1761"/>
      <c r="I36" s="1603">
        <v>598.31999999999994</v>
      </c>
      <c r="J36" s="1733"/>
      <c r="K36" s="1761"/>
      <c r="L36" s="1761"/>
      <c r="M36" s="1603">
        <v>241.91999999999996</v>
      </c>
      <c r="N36" s="1733"/>
      <c r="O36" s="1761"/>
      <c r="P36" s="1761"/>
      <c r="Q36" s="1603">
        <v>145.44</v>
      </c>
    </row>
    <row r="37" spans="1:33" s="607" customFormat="1" ht="15">
      <c r="A37" s="606">
        <v>23</v>
      </c>
      <c r="B37" s="780"/>
      <c r="C37" s="1761"/>
      <c r="D37" s="1761"/>
      <c r="E37" s="1603">
        <v>736.56</v>
      </c>
      <c r="F37" s="1733"/>
      <c r="G37" s="1761"/>
      <c r="H37" s="1761"/>
      <c r="I37" s="1603">
        <v>554.39999999999986</v>
      </c>
      <c r="J37" s="1733"/>
      <c r="K37" s="1761"/>
      <c r="L37" s="1761"/>
      <c r="M37" s="1603">
        <v>232.56</v>
      </c>
      <c r="N37" s="1733"/>
      <c r="O37" s="1761"/>
      <c r="P37" s="1761"/>
      <c r="Q37" s="1603">
        <v>140.39999999999998</v>
      </c>
    </row>
    <row r="38" spans="1:33" s="607" customFormat="1" ht="15">
      <c r="A38" s="606">
        <v>24</v>
      </c>
      <c r="B38" s="780"/>
      <c r="C38" s="1761"/>
      <c r="D38" s="1761"/>
      <c r="E38" s="1603">
        <v>655.20000000000005</v>
      </c>
      <c r="F38" s="1733"/>
      <c r="G38" s="1761"/>
      <c r="H38" s="1761"/>
      <c r="I38" s="1603">
        <v>516.24</v>
      </c>
      <c r="J38" s="1733"/>
      <c r="K38" s="1761"/>
      <c r="L38" s="1761"/>
      <c r="M38" s="1603">
        <v>228.24</v>
      </c>
      <c r="N38" s="1733"/>
      <c r="O38" s="1761"/>
      <c r="P38" s="1761"/>
      <c r="Q38" s="1603">
        <v>129.60000000000002</v>
      </c>
    </row>
    <row r="39" spans="1:33" s="607" customFormat="1" ht="15">
      <c r="A39" s="606" t="s">
        <v>19</v>
      </c>
      <c r="B39" s="791"/>
      <c r="C39" s="1761"/>
      <c r="D39" s="1761"/>
      <c r="E39" s="1763">
        <f>SUM(E15:E38)</f>
        <v>17499.600000000002</v>
      </c>
      <c r="F39" s="1761"/>
      <c r="G39" s="1761"/>
      <c r="H39" s="1761"/>
      <c r="I39" s="1763">
        <f>SUM(I15:I38)</f>
        <v>14930.639999999998</v>
      </c>
      <c r="J39" s="1761"/>
      <c r="K39" s="1761"/>
      <c r="L39" s="1761"/>
      <c r="M39" s="1763">
        <f>SUM(M15:M38)</f>
        <v>6253.2</v>
      </c>
      <c r="N39" s="1761"/>
      <c r="O39" s="1761"/>
      <c r="P39" s="1761"/>
      <c r="Q39" s="1763">
        <f>SUM(Q15:Q38)</f>
        <v>3744.72</v>
      </c>
    </row>
    <row r="40" spans="1:33" s="596" customFormat="1" ht="12.75" customHeight="1">
      <c r="A40" s="596" t="s">
        <v>20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 s="596" customFormat="1" ht="12.75" customHeight="1">
      <c r="A41" s="596" t="s">
        <v>21</v>
      </c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96" t="s">
        <v>651</v>
      </c>
      <c r="K42" s="596"/>
      <c r="L42" s="596"/>
      <c r="M42" s="596"/>
      <c r="N42" s="596"/>
      <c r="O42" s="596"/>
      <c r="P42" s="596"/>
      <c r="Q42" s="596"/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A43" s="596" t="s">
        <v>23</v>
      </c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  <row r="44" spans="1:33">
      <c r="R44" s="947"/>
      <c r="S44" s="947"/>
      <c r="T44" s="947"/>
      <c r="U44" s="947"/>
      <c r="V44" s="947"/>
      <c r="W44" s="947"/>
      <c r="X44" s="947"/>
      <c r="Y44" s="947"/>
      <c r="Z44" s="947"/>
      <c r="AA44" s="947"/>
      <c r="AB44" s="947"/>
      <c r="AC44" s="947"/>
      <c r="AD44" s="947"/>
      <c r="AE44" s="947"/>
      <c r="AF44" s="947"/>
      <c r="AG44" s="947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3011" t="s">
        <v>484</v>
      </c>
      <c r="C1" s="2142"/>
      <c r="D1" s="2142"/>
      <c r="E1" s="2142"/>
      <c r="F1" s="2142"/>
      <c r="J1" s="801" t="s">
        <v>176</v>
      </c>
      <c r="M1" s="877" t="s">
        <v>335</v>
      </c>
      <c r="N1" s="877"/>
      <c r="O1" s="877"/>
      <c r="P1" s="877"/>
      <c r="Q1" s="877"/>
      <c r="R1" s="87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09" customFormat="1" ht="10.5" customHeight="1">
      <c r="B2" s="3012" t="s">
        <v>1</v>
      </c>
      <c r="C2" s="2128"/>
      <c r="D2" s="2128"/>
      <c r="E2" s="2128"/>
      <c r="F2" s="2128"/>
      <c r="M2" s="3012" t="s">
        <v>2</v>
      </c>
      <c r="N2" s="2128"/>
      <c r="O2" s="2128"/>
      <c r="P2" s="2128"/>
      <c r="Q2" s="2128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09" customFormat="1" ht="13.5" customHeight="1">
      <c r="B3" s="611" t="s">
        <v>132</v>
      </c>
      <c r="N3" s="1287"/>
      <c r="O3" s="1287" t="s">
        <v>336</v>
      </c>
      <c r="P3" s="1287"/>
      <c r="Q3" s="1287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09" customFormat="1" ht="15" customHeight="1">
      <c r="B4" s="3015" t="s">
        <v>4</v>
      </c>
      <c r="C4" s="2142"/>
      <c r="D4" s="612"/>
      <c r="E4" s="944"/>
      <c r="F4" s="944"/>
      <c r="G4" s="944"/>
      <c r="H4" s="944"/>
      <c r="I4" s="878" t="s">
        <v>5</v>
      </c>
      <c r="J4" s="923"/>
      <c r="K4" s="923"/>
      <c r="L4" s="610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09" customFormat="1" ht="9.75" customHeight="1">
      <c r="B5" s="3014" t="s">
        <v>7</v>
      </c>
      <c r="C5" s="2140"/>
      <c r="D5" s="610"/>
      <c r="E5" s="610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09" customFormat="1" ht="12" customHeight="1">
      <c r="A6" s="301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09" customFormat="1" ht="15.75">
      <c r="A7" s="3010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09" customFormat="1" ht="9" customHeight="1">
      <c r="A8" s="1311" t="s">
        <v>440</v>
      </c>
      <c r="B8" s="1297" t="s">
        <v>441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09" customFormat="1">
      <c r="A9" s="3018" t="s">
        <v>9</v>
      </c>
      <c r="B9" s="3019" t="s">
        <v>10</v>
      </c>
      <c r="C9" s="2465"/>
      <c r="D9" s="2465"/>
      <c r="E9" s="2465"/>
      <c r="F9" s="2465"/>
      <c r="G9" s="2465"/>
      <c r="H9" s="2465"/>
      <c r="I9" s="2466"/>
      <c r="J9" s="3019" t="s">
        <v>11</v>
      </c>
      <c r="K9" s="2465"/>
      <c r="L9" s="2465"/>
      <c r="M9" s="2465"/>
      <c r="N9" s="2465"/>
      <c r="O9" s="2465"/>
      <c r="P9" s="2465"/>
      <c r="Q9" s="2466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09" customFormat="1">
      <c r="A10" s="2462"/>
      <c r="B10" s="2997" t="s">
        <v>373</v>
      </c>
      <c r="C10" s="2135"/>
      <c r="D10" s="2135"/>
      <c r="E10" s="2136"/>
      <c r="F10" s="2998" t="s">
        <v>372</v>
      </c>
      <c r="G10" s="2135"/>
      <c r="H10" s="2135"/>
      <c r="I10" s="2136"/>
      <c r="J10" s="2997" t="str">
        <f>B10</f>
        <v>ф. 4 (Обросово) - КТП-90 (дачн. общ.)</v>
      </c>
      <c r="K10" s="3016"/>
      <c r="L10" s="3016"/>
      <c r="M10" s="3017"/>
      <c r="N10" s="2998" t="str">
        <f>F10</f>
        <v>ф. 4 (Обросово) - КТП-91 (д. Бережок)</v>
      </c>
      <c r="O10" s="3016"/>
      <c r="P10" s="3016"/>
      <c r="Q10" s="3017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09" customFormat="1">
      <c r="A11" s="2462"/>
      <c r="B11" s="2998" t="s">
        <v>14</v>
      </c>
      <c r="C11" s="2135"/>
      <c r="E11" s="588">
        <v>1800</v>
      </c>
      <c r="F11" s="2998" t="s">
        <v>14</v>
      </c>
      <c r="G11" s="2135"/>
      <c r="H11" s="613"/>
      <c r="I11" s="614">
        <f>Q11</f>
        <v>900</v>
      </c>
      <c r="J11" s="2998" t="s">
        <v>14</v>
      </c>
      <c r="K11" s="2135"/>
      <c r="L11" s="613"/>
      <c r="M11" s="614">
        <f>E11</f>
        <v>1800</v>
      </c>
      <c r="N11" s="2998" t="s">
        <v>14</v>
      </c>
      <c r="O11" s="2135"/>
      <c r="P11" s="613"/>
      <c r="Q11" s="614">
        <v>900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16" customFormat="1" ht="35.25" customHeight="1">
      <c r="A12" s="2463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883"/>
      <c r="D14" s="1883"/>
      <c r="E14" s="1346"/>
      <c r="F14" s="1883"/>
      <c r="G14" s="1883"/>
      <c r="H14" s="1883"/>
      <c r="I14" s="1346"/>
      <c r="J14" s="1884"/>
      <c r="K14" s="1883"/>
      <c r="L14" s="1883"/>
      <c r="M14" s="1346"/>
      <c r="N14" s="1883"/>
      <c r="O14" s="1883"/>
      <c r="P14" s="1883"/>
      <c r="Q14" s="1346"/>
    </row>
    <row r="15" spans="1:33" s="1385" customFormat="1" ht="15">
      <c r="A15" s="1384">
        <v>1</v>
      </c>
      <c r="B15" s="700"/>
      <c r="C15" s="1885"/>
      <c r="D15" s="1883"/>
      <c r="E15" s="1955">
        <v>3.32</v>
      </c>
      <c r="F15" s="1885"/>
      <c r="G15" s="1883"/>
      <c r="H15" s="1885"/>
      <c r="I15" s="1603">
        <v>4.1100000000000003</v>
      </c>
      <c r="J15" s="1794"/>
      <c r="K15" s="1885"/>
      <c r="L15" s="1885"/>
      <c r="M15" s="1603">
        <v>1.96</v>
      </c>
      <c r="N15" s="1885"/>
      <c r="O15" s="1885"/>
      <c r="P15" s="1885"/>
      <c r="Q15" s="1603">
        <v>3.19</v>
      </c>
    </row>
    <row r="16" spans="1:33" s="616" customFormat="1" ht="15">
      <c r="A16" s="619">
        <v>2</v>
      </c>
      <c r="B16" s="700"/>
      <c r="C16" s="1885"/>
      <c r="D16" s="1883"/>
      <c r="E16" s="1955">
        <v>2.84</v>
      </c>
      <c r="F16" s="1885"/>
      <c r="G16" s="1883"/>
      <c r="H16" s="1885"/>
      <c r="I16" s="1603">
        <v>3.6000000000000005</v>
      </c>
      <c r="J16" s="1794"/>
      <c r="K16" s="1885"/>
      <c r="L16" s="1885"/>
      <c r="M16" s="1603">
        <v>1.6</v>
      </c>
      <c r="N16" s="1885"/>
      <c r="O16" s="1885"/>
      <c r="P16" s="1885"/>
      <c r="Q16" s="1603">
        <v>2.83</v>
      </c>
    </row>
    <row r="17" spans="1:17" s="616" customFormat="1" ht="15">
      <c r="A17" s="619">
        <v>3</v>
      </c>
      <c r="B17" s="700"/>
      <c r="C17" s="1885"/>
      <c r="D17" s="1883"/>
      <c r="E17" s="1955">
        <v>2.7</v>
      </c>
      <c r="F17" s="1885"/>
      <c r="G17" s="1883"/>
      <c r="H17" s="1885"/>
      <c r="I17" s="1603">
        <v>2.02</v>
      </c>
      <c r="J17" s="1794"/>
      <c r="K17" s="1885"/>
      <c r="L17" s="1885"/>
      <c r="M17" s="1603">
        <v>1.6</v>
      </c>
      <c r="N17" s="1885"/>
      <c r="O17" s="1885"/>
      <c r="P17" s="1885"/>
      <c r="Q17" s="1603">
        <v>1.42</v>
      </c>
    </row>
    <row r="18" spans="1:17" s="616" customFormat="1" ht="15">
      <c r="A18" s="619">
        <v>4</v>
      </c>
      <c r="B18" s="700"/>
      <c r="C18" s="1885"/>
      <c r="D18" s="1883"/>
      <c r="E18" s="1955">
        <v>2.5</v>
      </c>
      <c r="F18" s="1885"/>
      <c r="G18" s="1883"/>
      <c r="H18" s="1885"/>
      <c r="I18" s="1603">
        <v>1.96</v>
      </c>
      <c r="J18" s="1794"/>
      <c r="K18" s="1885"/>
      <c r="L18" s="1885"/>
      <c r="M18" s="1603">
        <v>1.54</v>
      </c>
      <c r="N18" s="1885"/>
      <c r="O18" s="1885"/>
      <c r="P18" s="1885"/>
      <c r="Q18" s="1603">
        <v>1.56</v>
      </c>
    </row>
    <row r="19" spans="1:17" s="616" customFormat="1" ht="15">
      <c r="A19" s="619">
        <v>5</v>
      </c>
      <c r="B19" s="700"/>
      <c r="C19" s="1885"/>
      <c r="D19" s="1883"/>
      <c r="E19" s="1955">
        <v>2.62</v>
      </c>
      <c r="F19" s="1885"/>
      <c r="G19" s="1883"/>
      <c r="H19" s="1885"/>
      <c r="I19" s="1603">
        <v>1.89</v>
      </c>
      <c r="J19" s="1794"/>
      <c r="K19" s="1885"/>
      <c r="L19" s="1885"/>
      <c r="M19" s="1603">
        <v>1.54</v>
      </c>
      <c r="N19" s="1885"/>
      <c r="O19" s="1885"/>
      <c r="P19" s="1885"/>
      <c r="Q19" s="1603">
        <v>1.25</v>
      </c>
    </row>
    <row r="20" spans="1:17" s="616" customFormat="1" ht="15">
      <c r="A20" s="619">
        <v>6</v>
      </c>
      <c r="B20" s="700"/>
      <c r="C20" s="1885"/>
      <c r="D20" s="1883"/>
      <c r="E20" s="1955">
        <v>3.16</v>
      </c>
      <c r="F20" s="1885"/>
      <c r="G20" s="1883"/>
      <c r="H20" s="1885"/>
      <c r="I20" s="1603">
        <v>2.12</v>
      </c>
      <c r="J20" s="1794"/>
      <c r="K20" s="1885"/>
      <c r="L20" s="1885"/>
      <c r="M20" s="1603">
        <v>1.56</v>
      </c>
      <c r="N20" s="1885"/>
      <c r="O20" s="1885"/>
      <c r="P20" s="1885"/>
      <c r="Q20" s="1603">
        <v>1.56</v>
      </c>
    </row>
    <row r="21" spans="1:17" s="616" customFormat="1" ht="15">
      <c r="A21" s="619">
        <v>7</v>
      </c>
      <c r="B21" s="700"/>
      <c r="C21" s="1885"/>
      <c r="D21" s="1883"/>
      <c r="E21" s="1955">
        <v>3.22</v>
      </c>
      <c r="F21" s="1885"/>
      <c r="G21" s="1883"/>
      <c r="H21" s="1885"/>
      <c r="I21" s="1603">
        <v>3.94</v>
      </c>
      <c r="J21" s="1794"/>
      <c r="K21" s="1885"/>
      <c r="L21" s="1885"/>
      <c r="M21" s="1603">
        <v>1.54</v>
      </c>
      <c r="N21" s="1885"/>
      <c r="O21" s="1885"/>
      <c r="P21" s="1885"/>
      <c r="Q21" s="1603">
        <v>1.57</v>
      </c>
    </row>
    <row r="22" spans="1:17" s="616" customFormat="1" ht="15">
      <c r="A22" s="619">
        <v>8</v>
      </c>
      <c r="B22" s="700"/>
      <c r="C22" s="1885"/>
      <c r="D22" s="1883"/>
      <c r="E22" s="1955">
        <v>5.9</v>
      </c>
      <c r="F22" s="1885"/>
      <c r="G22" s="1883"/>
      <c r="H22" s="1885"/>
      <c r="I22" s="1603">
        <v>3.17</v>
      </c>
      <c r="J22" s="1794"/>
      <c r="K22" s="1885"/>
      <c r="L22" s="1885"/>
      <c r="M22" s="1603">
        <v>1.66</v>
      </c>
      <c r="N22" s="1885"/>
      <c r="O22" s="1885"/>
      <c r="P22" s="1885"/>
      <c r="Q22" s="1603">
        <v>1.84</v>
      </c>
    </row>
    <row r="23" spans="1:17" s="616" customFormat="1" ht="15">
      <c r="A23" s="619">
        <v>9</v>
      </c>
      <c r="B23" s="700"/>
      <c r="C23" s="1885"/>
      <c r="D23" s="1883"/>
      <c r="E23" s="1955">
        <v>6.1</v>
      </c>
      <c r="F23" s="1885"/>
      <c r="G23" s="1883"/>
      <c r="H23" s="1885"/>
      <c r="I23" s="1603">
        <v>4.47</v>
      </c>
      <c r="J23" s="1794"/>
      <c r="K23" s="1885"/>
      <c r="L23" s="1885"/>
      <c r="M23" s="1603">
        <v>1.46</v>
      </c>
      <c r="N23" s="1885"/>
      <c r="O23" s="1885"/>
      <c r="P23" s="1885"/>
      <c r="Q23" s="1603">
        <v>1.77</v>
      </c>
    </row>
    <row r="24" spans="1:17" s="616" customFormat="1" ht="15">
      <c r="A24" s="619">
        <v>10</v>
      </c>
      <c r="B24" s="700"/>
      <c r="C24" s="1885"/>
      <c r="D24" s="1883"/>
      <c r="E24" s="1955">
        <v>5.16</v>
      </c>
      <c r="F24" s="1885"/>
      <c r="G24" s="1883"/>
      <c r="H24" s="1885"/>
      <c r="I24" s="1603">
        <v>4</v>
      </c>
      <c r="J24" s="1794"/>
      <c r="K24" s="1885"/>
      <c r="L24" s="1885"/>
      <c r="M24" s="1603">
        <v>1.64</v>
      </c>
      <c r="N24" s="1885"/>
      <c r="O24" s="1885"/>
      <c r="P24" s="1885"/>
      <c r="Q24" s="1603">
        <v>1.93</v>
      </c>
    </row>
    <row r="25" spans="1:17" s="616" customFormat="1" ht="15">
      <c r="A25" s="619">
        <v>11</v>
      </c>
      <c r="B25" s="700"/>
      <c r="C25" s="1885"/>
      <c r="D25" s="1883"/>
      <c r="E25" s="1955">
        <v>10.18</v>
      </c>
      <c r="F25" s="1885"/>
      <c r="G25" s="1883"/>
      <c r="H25" s="1885"/>
      <c r="I25" s="1603">
        <v>4.0299999999999994</v>
      </c>
      <c r="J25" s="1794"/>
      <c r="K25" s="1885"/>
      <c r="L25" s="1885"/>
      <c r="M25" s="1603">
        <v>6.02</v>
      </c>
      <c r="N25" s="1885"/>
      <c r="O25" s="1885"/>
      <c r="P25" s="1885"/>
      <c r="Q25" s="1603">
        <v>1.98</v>
      </c>
    </row>
    <row r="26" spans="1:17" s="616" customFormat="1" ht="15">
      <c r="A26" s="619">
        <v>12</v>
      </c>
      <c r="B26" s="700"/>
      <c r="C26" s="1885"/>
      <c r="D26" s="1883"/>
      <c r="E26" s="1955">
        <v>14.82</v>
      </c>
      <c r="F26" s="1885"/>
      <c r="G26" s="1883"/>
      <c r="H26" s="1885"/>
      <c r="I26" s="1603">
        <v>4.0600000000000005</v>
      </c>
      <c r="J26" s="1794"/>
      <c r="K26" s="1885"/>
      <c r="L26" s="1885"/>
      <c r="M26" s="1603">
        <v>9.68</v>
      </c>
      <c r="N26" s="1885"/>
      <c r="O26" s="1885"/>
      <c r="P26" s="1885"/>
      <c r="Q26" s="1603">
        <v>2.2599999999999998</v>
      </c>
    </row>
    <row r="27" spans="1:17" s="616" customFormat="1" ht="15">
      <c r="A27" s="619">
        <v>13</v>
      </c>
      <c r="B27" s="700"/>
      <c r="C27" s="1885"/>
      <c r="D27" s="1883"/>
      <c r="E27" s="1955">
        <v>4.76</v>
      </c>
      <c r="F27" s="1885"/>
      <c r="G27" s="1883"/>
      <c r="H27" s="1885"/>
      <c r="I27" s="1603">
        <v>4.25</v>
      </c>
      <c r="J27" s="1794"/>
      <c r="K27" s="1885"/>
      <c r="L27" s="1885"/>
      <c r="M27" s="1603">
        <v>2.08</v>
      </c>
      <c r="N27" s="1885"/>
      <c r="O27" s="1885"/>
      <c r="P27" s="1885"/>
      <c r="Q27" s="1603">
        <v>2</v>
      </c>
    </row>
    <row r="28" spans="1:17" s="616" customFormat="1" ht="15">
      <c r="A28" s="619">
        <v>14</v>
      </c>
      <c r="B28" s="700"/>
      <c r="C28" s="1885"/>
      <c r="D28" s="1883"/>
      <c r="E28" s="1955">
        <v>5.16</v>
      </c>
      <c r="F28" s="1885"/>
      <c r="G28" s="1883"/>
      <c r="H28" s="1885"/>
      <c r="I28" s="1603">
        <v>4.3600000000000003</v>
      </c>
      <c r="J28" s="1794"/>
      <c r="K28" s="1885"/>
      <c r="L28" s="1885"/>
      <c r="M28" s="1603">
        <v>1.9</v>
      </c>
      <c r="N28" s="1885"/>
      <c r="O28" s="1885"/>
      <c r="P28" s="1885"/>
      <c r="Q28" s="1603">
        <v>2.67</v>
      </c>
    </row>
    <row r="29" spans="1:17" s="616" customFormat="1" ht="15">
      <c r="A29" s="619">
        <v>15</v>
      </c>
      <c r="B29" s="700"/>
      <c r="C29" s="1885"/>
      <c r="D29" s="1883"/>
      <c r="E29" s="1955">
        <v>7.72</v>
      </c>
      <c r="F29" s="1885"/>
      <c r="G29" s="1883"/>
      <c r="H29" s="1885"/>
      <c r="I29" s="1603">
        <v>3.8800000000000003</v>
      </c>
      <c r="J29" s="1794"/>
      <c r="K29" s="1885"/>
      <c r="L29" s="1885"/>
      <c r="M29" s="1603">
        <v>1.9</v>
      </c>
      <c r="N29" s="1885"/>
      <c r="O29" s="1885"/>
      <c r="P29" s="1885"/>
      <c r="Q29" s="1603">
        <v>1.9</v>
      </c>
    </row>
    <row r="30" spans="1:17" s="616" customFormat="1" ht="15">
      <c r="A30" s="619">
        <v>16</v>
      </c>
      <c r="B30" s="700"/>
      <c r="C30" s="1885"/>
      <c r="D30" s="1883"/>
      <c r="E30" s="1955">
        <v>8.48</v>
      </c>
      <c r="F30" s="1885"/>
      <c r="G30" s="1883"/>
      <c r="H30" s="1885"/>
      <c r="I30" s="1603">
        <v>4.5999999999999996</v>
      </c>
      <c r="J30" s="1794"/>
      <c r="K30" s="1885"/>
      <c r="L30" s="1885"/>
      <c r="M30" s="1603">
        <v>2.02</v>
      </c>
      <c r="N30" s="1885"/>
      <c r="O30" s="1885"/>
      <c r="P30" s="1885"/>
      <c r="Q30" s="1603">
        <v>2.3200000000000003</v>
      </c>
    </row>
    <row r="31" spans="1:17" s="620" customFormat="1" ht="15">
      <c r="A31" s="619">
        <v>17</v>
      </c>
      <c r="B31" s="700"/>
      <c r="C31" s="1885"/>
      <c r="D31" s="1883"/>
      <c r="E31" s="1955">
        <v>6.7799999999999994</v>
      </c>
      <c r="F31" s="1885"/>
      <c r="G31" s="1883"/>
      <c r="H31" s="1885"/>
      <c r="I31" s="1603">
        <v>5.01</v>
      </c>
      <c r="J31" s="1794"/>
      <c r="K31" s="1885"/>
      <c r="L31" s="1885"/>
      <c r="M31" s="1603">
        <v>1.84</v>
      </c>
      <c r="N31" s="1885"/>
      <c r="O31" s="1885"/>
      <c r="P31" s="1885"/>
      <c r="Q31" s="1603">
        <v>2.0700000000000003</v>
      </c>
    </row>
    <row r="32" spans="1:17" s="620" customFormat="1" ht="15">
      <c r="A32" s="619">
        <v>18</v>
      </c>
      <c r="B32" s="700"/>
      <c r="C32" s="1885"/>
      <c r="D32" s="1883"/>
      <c r="E32" s="1955">
        <v>6.66</v>
      </c>
      <c r="F32" s="1885"/>
      <c r="G32" s="1883"/>
      <c r="H32" s="1885"/>
      <c r="I32" s="1603">
        <v>5.59</v>
      </c>
      <c r="J32" s="1794"/>
      <c r="K32" s="1885"/>
      <c r="L32" s="1885"/>
      <c r="M32" s="1603">
        <v>2.06</v>
      </c>
      <c r="N32" s="1885"/>
      <c r="O32" s="1885"/>
      <c r="P32" s="1885"/>
      <c r="Q32" s="1603">
        <v>1.94</v>
      </c>
    </row>
    <row r="33" spans="1:33" s="620" customFormat="1" ht="15">
      <c r="A33" s="619">
        <v>19</v>
      </c>
      <c r="B33" s="700"/>
      <c r="C33" s="1885"/>
      <c r="D33" s="1883"/>
      <c r="E33" s="1955">
        <v>21.46</v>
      </c>
      <c r="F33" s="1885"/>
      <c r="G33" s="1883"/>
      <c r="H33" s="1885"/>
      <c r="I33" s="1603">
        <v>6.1899999999999995</v>
      </c>
      <c r="J33" s="1794"/>
      <c r="K33" s="1885"/>
      <c r="L33" s="1885"/>
      <c r="M33" s="1603">
        <v>15.02</v>
      </c>
      <c r="N33" s="1885"/>
      <c r="O33" s="1885"/>
      <c r="P33" s="1885"/>
      <c r="Q33" s="1603">
        <v>2.2000000000000002</v>
      </c>
    </row>
    <row r="34" spans="1:33" s="620" customFormat="1" ht="15">
      <c r="A34" s="619">
        <v>20</v>
      </c>
      <c r="B34" s="700"/>
      <c r="C34" s="1885"/>
      <c r="D34" s="1883"/>
      <c r="E34" s="1955">
        <v>5.4399999999999995</v>
      </c>
      <c r="F34" s="1885"/>
      <c r="G34" s="1883"/>
      <c r="H34" s="1885"/>
      <c r="I34" s="1603">
        <v>6.27</v>
      </c>
      <c r="J34" s="1794"/>
      <c r="K34" s="1885"/>
      <c r="L34" s="1885"/>
      <c r="M34" s="1603">
        <v>1.76</v>
      </c>
      <c r="N34" s="1885"/>
      <c r="O34" s="1885"/>
      <c r="P34" s="1885"/>
      <c r="Q34" s="1603">
        <v>1.97</v>
      </c>
    </row>
    <row r="35" spans="1:33" s="620" customFormat="1" ht="15">
      <c r="A35" s="619">
        <v>21</v>
      </c>
      <c r="B35" s="700"/>
      <c r="C35" s="1885"/>
      <c r="D35" s="1883"/>
      <c r="E35" s="1955">
        <v>5.6000000000000005</v>
      </c>
      <c r="F35" s="1885"/>
      <c r="G35" s="1883"/>
      <c r="H35" s="1885"/>
      <c r="I35" s="1603">
        <v>6.9700000000000006</v>
      </c>
      <c r="J35" s="1794"/>
      <c r="K35" s="1885"/>
      <c r="L35" s="1885"/>
      <c r="M35" s="1603">
        <v>2.04</v>
      </c>
      <c r="N35" s="1885"/>
      <c r="O35" s="1885"/>
      <c r="P35" s="1885"/>
      <c r="Q35" s="1603">
        <v>2.1</v>
      </c>
    </row>
    <row r="36" spans="1:33" s="620" customFormat="1" ht="15">
      <c r="A36" s="619">
        <v>22</v>
      </c>
      <c r="B36" s="700"/>
      <c r="C36" s="1885"/>
      <c r="D36" s="1883"/>
      <c r="E36" s="1955">
        <v>8.7200000000000006</v>
      </c>
      <c r="F36" s="1885"/>
      <c r="G36" s="1883"/>
      <c r="H36" s="1885"/>
      <c r="I36" s="1603">
        <v>8.09</v>
      </c>
      <c r="J36" s="1794"/>
      <c r="K36" s="1885"/>
      <c r="L36" s="1885"/>
      <c r="M36" s="1603">
        <v>1.42</v>
      </c>
      <c r="N36" s="1885"/>
      <c r="O36" s="1885"/>
      <c r="P36" s="1885"/>
      <c r="Q36" s="1603">
        <v>1.95</v>
      </c>
    </row>
    <row r="37" spans="1:33" s="620" customFormat="1" ht="15">
      <c r="A37" s="619">
        <v>23</v>
      </c>
      <c r="B37" s="700"/>
      <c r="C37" s="1885"/>
      <c r="D37" s="1885"/>
      <c r="E37" s="1946">
        <v>7.36</v>
      </c>
      <c r="F37" s="1885"/>
      <c r="G37" s="1885"/>
      <c r="H37" s="1885"/>
      <c r="I37" s="1603">
        <v>5.5600000000000005</v>
      </c>
      <c r="J37" s="1794"/>
      <c r="K37" s="1885"/>
      <c r="L37" s="1885"/>
      <c r="M37" s="1603">
        <v>2.08</v>
      </c>
      <c r="N37" s="1885"/>
      <c r="O37" s="1885"/>
      <c r="P37" s="1885"/>
      <c r="Q37" s="1603">
        <v>2.42</v>
      </c>
    </row>
    <row r="38" spans="1:33" s="620" customFormat="1" ht="15">
      <c r="A38" s="619">
        <v>24</v>
      </c>
      <c r="B38" s="700"/>
      <c r="C38" s="1885"/>
      <c r="D38" s="1885"/>
      <c r="E38" s="1946">
        <v>5.5200000000000005</v>
      </c>
      <c r="F38" s="1885"/>
      <c r="G38" s="1885"/>
      <c r="H38" s="1885"/>
      <c r="I38" s="1603">
        <v>5.63</v>
      </c>
      <c r="J38" s="1794"/>
      <c r="K38" s="1885"/>
      <c r="L38" s="1885"/>
      <c r="M38" s="1603">
        <v>1.46</v>
      </c>
      <c r="N38" s="1885"/>
      <c r="O38" s="1885"/>
      <c r="P38" s="1885"/>
      <c r="Q38" s="1603">
        <v>3.38</v>
      </c>
    </row>
    <row r="39" spans="1:33" s="620" customFormat="1" ht="15">
      <c r="A39" s="619" t="s">
        <v>19</v>
      </c>
      <c r="B39" s="619"/>
      <c r="C39" s="1885"/>
      <c r="D39" s="1885"/>
      <c r="E39" s="1886">
        <f>SUM(E15:E38)</f>
        <v>156.18</v>
      </c>
      <c r="F39" s="1885"/>
      <c r="G39" s="1885"/>
      <c r="H39" s="1885"/>
      <c r="I39" s="1886">
        <f>SUM(I15:I38)</f>
        <v>105.77</v>
      </c>
      <c r="J39" s="1885"/>
      <c r="K39" s="1885"/>
      <c r="L39" s="1885"/>
      <c r="M39" s="1886">
        <f>SUM(M15:M38)</f>
        <v>67.38</v>
      </c>
      <c r="N39" s="1885"/>
      <c r="O39" s="1885"/>
      <c r="P39" s="1885"/>
      <c r="Q39" s="1886">
        <f>SUM(Q15:Q38)</f>
        <v>50.080000000000013</v>
      </c>
    </row>
    <row r="40" spans="1:33" s="609" customFormat="1" ht="12.75" customHeight="1">
      <c r="A40" s="609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09" customFormat="1" ht="12.75" customHeight="1">
      <c r="A41" s="609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>
      <c r="A42" s="609" t="s">
        <v>651</v>
      </c>
      <c r="K42" s="609"/>
      <c r="L42" s="609"/>
      <c r="M42" s="609"/>
      <c r="N42" s="609"/>
      <c r="O42" s="609"/>
      <c r="P42" s="609"/>
      <c r="Q42" s="609"/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>
      <c r="A43" s="609" t="s">
        <v>23</v>
      </c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6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>
      <c r="B1" s="3030" t="s">
        <v>484</v>
      </c>
      <c r="C1" s="2142"/>
      <c r="D1" s="2142"/>
      <c r="E1" s="2142"/>
      <c r="F1" s="2142"/>
      <c r="J1" s="801" t="s">
        <v>176</v>
      </c>
      <c r="K1" s="3035" t="s">
        <v>374</v>
      </c>
      <c r="L1" s="3035"/>
      <c r="M1" s="3035"/>
      <c r="N1" s="3035"/>
      <c r="O1" s="3035"/>
      <c r="P1" s="3035"/>
      <c r="Q1" s="3035"/>
      <c r="R1" s="806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622" customFormat="1" ht="10.5" customHeight="1">
      <c r="B2" s="3031" t="s">
        <v>1</v>
      </c>
      <c r="C2" s="2128"/>
      <c r="D2" s="2128"/>
      <c r="E2" s="2128"/>
      <c r="F2" s="2128"/>
      <c r="K2" s="942"/>
      <c r="L2" s="942"/>
      <c r="M2" s="942"/>
      <c r="N2" s="1048" t="s">
        <v>2</v>
      </c>
      <c r="O2" s="623"/>
      <c r="P2" s="623"/>
      <c r="Q2" s="623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622" customFormat="1" ht="13.5" customHeight="1">
      <c r="B3" s="624" t="s">
        <v>132</v>
      </c>
      <c r="N3" s="622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622" customFormat="1" ht="15" customHeight="1">
      <c r="B4" s="3034" t="s">
        <v>4</v>
      </c>
      <c r="C4" s="2142"/>
      <c r="D4" s="625"/>
      <c r="E4" s="942"/>
      <c r="F4" s="942"/>
      <c r="G4" s="942"/>
      <c r="H4" s="942"/>
      <c r="I4" s="921" t="s">
        <v>5</v>
      </c>
      <c r="J4" s="623"/>
      <c r="K4" s="623"/>
      <c r="L4" s="623"/>
      <c r="N4" s="3036" t="s">
        <v>136</v>
      </c>
      <c r="O4" s="2968"/>
      <c r="P4" s="2968"/>
      <c r="Q4" s="2968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622" customFormat="1" ht="9.75" customHeight="1">
      <c r="B5" s="3033" t="s">
        <v>7</v>
      </c>
      <c r="C5" s="2140"/>
      <c r="D5" s="623"/>
      <c r="E5" s="623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622" customFormat="1" ht="12" customHeight="1">
      <c r="A6" s="3032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622" customFormat="1" ht="15.75">
      <c r="A7" s="302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622" customFormat="1" ht="9" customHeight="1">
      <c r="A8" s="1311" t="s">
        <v>442</v>
      </c>
      <c r="B8" s="1317"/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622" customFormat="1">
      <c r="A9" s="3023" t="s">
        <v>9</v>
      </c>
      <c r="B9" s="3027" t="s">
        <v>10</v>
      </c>
      <c r="C9" s="3028"/>
      <c r="D9" s="3028"/>
      <c r="E9" s="3028"/>
      <c r="F9" s="3028"/>
      <c r="G9" s="3028"/>
      <c r="H9" s="3028"/>
      <c r="I9" s="3029"/>
      <c r="J9" s="3027" t="s">
        <v>11</v>
      </c>
      <c r="K9" s="3028"/>
      <c r="L9" s="3028"/>
      <c r="M9" s="3028"/>
      <c r="N9" s="3028"/>
      <c r="O9" s="3028"/>
      <c r="P9" s="3028"/>
      <c r="Q9" s="3029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622" customFormat="1">
      <c r="A10" s="3024"/>
      <c r="B10" s="3020" t="s">
        <v>341</v>
      </c>
      <c r="C10" s="3021"/>
      <c r="D10" s="3021"/>
      <c r="E10" s="3022"/>
      <c r="F10" s="3020"/>
      <c r="G10" s="2135"/>
      <c r="H10" s="2135"/>
      <c r="I10" s="2136"/>
      <c r="J10" s="3020" t="s">
        <v>341</v>
      </c>
      <c r="K10" s="3021"/>
      <c r="L10" s="3021"/>
      <c r="M10" s="3022"/>
      <c r="N10" s="3020"/>
      <c r="O10" s="3021"/>
      <c r="P10" s="3021"/>
      <c r="Q10" s="3022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622" customFormat="1">
      <c r="A11" s="3024"/>
      <c r="B11" s="3020" t="s">
        <v>14</v>
      </c>
      <c r="C11" s="3021"/>
      <c r="E11" s="627">
        <v>2400</v>
      </c>
      <c r="F11" s="3020" t="s">
        <v>14</v>
      </c>
      <c r="G11" s="3021"/>
      <c r="H11" s="626"/>
      <c r="I11" s="627">
        <v>0</v>
      </c>
      <c r="J11" s="3020" t="s">
        <v>14</v>
      </c>
      <c r="K11" s="3021"/>
      <c r="L11" s="626"/>
      <c r="M11" s="627">
        <v>2400</v>
      </c>
      <c r="N11" s="3020" t="s">
        <v>14</v>
      </c>
      <c r="O11" s="3021"/>
      <c r="P11" s="626"/>
      <c r="Q11" s="627">
        <v>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29" customFormat="1" ht="35.25" customHeight="1">
      <c r="A12" s="3025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>
      <c r="A14" s="632">
        <v>0</v>
      </c>
      <c r="B14" s="632"/>
      <c r="C14" s="1844"/>
      <c r="D14" s="1844"/>
      <c r="E14" s="1348"/>
      <c r="F14" s="1844"/>
      <c r="G14" s="1844"/>
      <c r="H14" s="1844"/>
      <c r="I14" s="1348"/>
      <c r="J14" s="1844"/>
      <c r="K14" s="1844"/>
      <c r="L14" s="1844"/>
      <c r="M14" s="1348"/>
      <c r="N14" s="632"/>
      <c r="O14" s="632"/>
      <c r="P14" s="632"/>
      <c r="Q14" s="927"/>
    </row>
    <row r="15" spans="1:33" s="1383" customFormat="1" ht="15">
      <c r="A15" s="1380">
        <v>1</v>
      </c>
      <c r="B15" s="632"/>
      <c r="C15" s="1845"/>
      <c r="D15" s="1844"/>
      <c r="E15" s="1952">
        <v>3.0599999999999996</v>
      </c>
      <c r="F15" s="1845"/>
      <c r="G15" s="1844"/>
      <c r="H15" s="1845"/>
      <c r="I15" s="1846"/>
      <c r="J15" s="1845"/>
      <c r="K15" s="1845"/>
      <c r="L15" s="1845"/>
      <c r="M15" s="1603">
        <v>2.52</v>
      </c>
      <c r="N15" s="1381"/>
      <c r="O15" s="1380"/>
      <c r="P15" s="1380"/>
      <c r="Q15" s="1382"/>
    </row>
    <row r="16" spans="1:33" s="629" customFormat="1" ht="15">
      <c r="A16" s="632">
        <v>2</v>
      </c>
      <c r="B16" s="632"/>
      <c r="C16" s="1845"/>
      <c r="D16" s="1844"/>
      <c r="E16" s="1952">
        <v>3.12</v>
      </c>
      <c r="F16" s="1845"/>
      <c r="G16" s="1844"/>
      <c r="H16" s="1845"/>
      <c r="I16" s="1846"/>
      <c r="J16" s="1845"/>
      <c r="K16" s="1845"/>
      <c r="L16" s="1845"/>
      <c r="M16" s="1603">
        <v>2.34</v>
      </c>
      <c r="N16" s="1347"/>
      <c r="O16" s="632"/>
      <c r="P16" s="632"/>
      <c r="Q16" s="1173"/>
    </row>
    <row r="17" spans="1:17" s="629" customFormat="1" ht="15">
      <c r="A17" s="632">
        <v>3</v>
      </c>
      <c r="B17" s="632"/>
      <c r="C17" s="1845"/>
      <c r="D17" s="1844"/>
      <c r="E17" s="1952">
        <v>2.9399999999999995</v>
      </c>
      <c r="F17" s="1845"/>
      <c r="G17" s="1844"/>
      <c r="H17" s="1845"/>
      <c r="I17" s="1846"/>
      <c r="J17" s="1845"/>
      <c r="K17" s="1845"/>
      <c r="L17" s="1845"/>
      <c r="M17" s="1603">
        <v>1.9799999999999998</v>
      </c>
      <c r="N17" s="1347"/>
      <c r="O17" s="632"/>
      <c r="P17" s="632"/>
      <c r="Q17" s="1173"/>
    </row>
    <row r="18" spans="1:17" s="629" customFormat="1" ht="15">
      <c r="A18" s="632">
        <v>4</v>
      </c>
      <c r="B18" s="632"/>
      <c r="C18" s="1845"/>
      <c r="D18" s="1844"/>
      <c r="E18" s="1952">
        <v>2.76</v>
      </c>
      <c r="F18" s="1845"/>
      <c r="G18" s="1844"/>
      <c r="H18" s="1845"/>
      <c r="I18" s="1846"/>
      <c r="J18" s="1845"/>
      <c r="K18" s="1845"/>
      <c r="L18" s="1845"/>
      <c r="M18" s="1603">
        <v>1.68</v>
      </c>
      <c r="N18" s="1347"/>
      <c r="O18" s="632"/>
      <c r="P18" s="632"/>
      <c r="Q18" s="1173"/>
    </row>
    <row r="19" spans="1:17" s="629" customFormat="1" ht="15">
      <c r="A19" s="632">
        <v>5</v>
      </c>
      <c r="B19" s="632"/>
      <c r="C19" s="1845"/>
      <c r="D19" s="1844"/>
      <c r="E19" s="1952">
        <v>2.8799999999999994</v>
      </c>
      <c r="F19" s="1845"/>
      <c r="G19" s="1844"/>
      <c r="H19" s="1845"/>
      <c r="I19" s="1846"/>
      <c r="J19" s="1845"/>
      <c r="K19" s="1845"/>
      <c r="L19" s="1845"/>
      <c r="M19" s="1603">
        <v>1.7999999999999998</v>
      </c>
      <c r="N19" s="1347"/>
      <c r="O19" s="632"/>
      <c r="P19" s="632"/>
      <c r="Q19" s="1173"/>
    </row>
    <row r="20" spans="1:17" s="629" customFormat="1" ht="15">
      <c r="A20" s="632">
        <v>6</v>
      </c>
      <c r="B20" s="632"/>
      <c r="C20" s="1845"/>
      <c r="D20" s="1844"/>
      <c r="E20" s="1952">
        <v>3.54</v>
      </c>
      <c r="F20" s="1845"/>
      <c r="G20" s="1844"/>
      <c r="H20" s="1845"/>
      <c r="I20" s="1846"/>
      <c r="J20" s="1845"/>
      <c r="K20" s="1845"/>
      <c r="L20" s="1845"/>
      <c r="M20" s="1603">
        <v>2.5799999999999996</v>
      </c>
      <c r="N20" s="1347"/>
      <c r="O20" s="632"/>
      <c r="P20" s="632"/>
      <c r="Q20" s="1173"/>
    </row>
    <row r="21" spans="1:17" s="629" customFormat="1" ht="15">
      <c r="A21" s="632">
        <v>7</v>
      </c>
      <c r="B21" s="632"/>
      <c r="C21" s="1845"/>
      <c r="D21" s="1844"/>
      <c r="E21" s="1952">
        <v>3.96</v>
      </c>
      <c r="F21" s="1845"/>
      <c r="G21" s="1844"/>
      <c r="H21" s="1845"/>
      <c r="I21" s="1846"/>
      <c r="J21" s="1845"/>
      <c r="K21" s="1845"/>
      <c r="L21" s="1845"/>
      <c r="M21" s="1603">
        <v>2.7</v>
      </c>
      <c r="N21" s="1347"/>
      <c r="O21" s="632"/>
      <c r="P21" s="632"/>
      <c r="Q21" s="1173"/>
    </row>
    <row r="22" spans="1:17" s="629" customFormat="1" ht="15">
      <c r="A22" s="632">
        <v>8</v>
      </c>
      <c r="B22" s="632"/>
      <c r="C22" s="1845"/>
      <c r="D22" s="1844"/>
      <c r="E22" s="1952">
        <v>3.7199999999999998</v>
      </c>
      <c r="F22" s="1845"/>
      <c r="G22" s="1844"/>
      <c r="H22" s="1845"/>
      <c r="I22" s="1846"/>
      <c r="J22" s="1845"/>
      <c r="K22" s="1845"/>
      <c r="L22" s="1845"/>
      <c r="M22" s="1603">
        <v>2.5199999999999996</v>
      </c>
      <c r="N22" s="1347"/>
      <c r="O22" s="632"/>
      <c r="P22" s="632"/>
      <c r="Q22" s="1173"/>
    </row>
    <row r="23" spans="1:17" s="629" customFormat="1" ht="15">
      <c r="A23" s="632">
        <v>9</v>
      </c>
      <c r="B23" s="632"/>
      <c r="C23" s="1845"/>
      <c r="D23" s="1844"/>
      <c r="E23" s="1952">
        <v>3.6599999999999997</v>
      </c>
      <c r="F23" s="1845"/>
      <c r="G23" s="1844"/>
      <c r="H23" s="1845"/>
      <c r="I23" s="1846"/>
      <c r="J23" s="1845"/>
      <c r="K23" s="1845"/>
      <c r="L23" s="1845"/>
      <c r="M23" s="1603">
        <v>1.92</v>
      </c>
      <c r="N23" s="1347"/>
      <c r="O23" s="632"/>
      <c r="P23" s="632"/>
      <c r="Q23" s="1173"/>
    </row>
    <row r="24" spans="1:17" s="629" customFormat="1" ht="15">
      <c r="A24" s="632">
        <v>10</v>
      </c>
      <c r="B24" s="632"/>
      <c r="C24" s="1845"/>
      <c r="D24" s="1844"/>
      <c r="E24" s="1952">
        <v>4.8</v>
      </c>
      <c r="F24" s="1845"/>
      <c r="G24" s="1844"/>
      <c r="H24" s="1845"/>
      <c r="I24" s="1846"/>
      <c r="J24" s="1845"/>
      <c r="K24" s="1845"/>
      <c r="L24" s="1845"/>
      <c r="M24" s="1603">
        <v>3.0599999999999996</v>
      </c>
      <c r="N24" s="1347"/>
      <c r="O24" s="632"/>
      <c r="P24" s="632"/>
      <c r="Q24" s="1173"/>
    </row>
    <row r="25" spans="1:17" s="629" customFormat="1" ht="15">
      <c r="A25" s="632">
        <v>11</v>
      </c>
      <c r="B25" s="632"/>
      <c r="C25" s="1845"/>
      <c r="D25" s="1844"/>
      <c r="E25" s="1952">
        <v>4.08</v>
      </c>
      <c r="F25" s="1845"/>
      <c r="G25" s="1844"/>
      <c r="H25" s="1845"/>
      <c r="I25" s="1846"/>
      <c r="J25" s="1845"/>
      <c r="K25" s="1845"/>
      <c r="L25" s="1845"/>
      <c r="M25" s="1603">
        <v>3.8399999999999994</v>
      </c>
      <c r="N25" s="1347"/>
      <c r="O25" s="632"/>
      <c r="P25" s="632"/>
      <c r="Q25" s="1173"/>
    </row>
    <row r="26" spans="1:17" s="629" customFormat="1" ht="15">
      <c r="A26" s="632">
        <v>12</v>
      </c>
      <c r="B26" s="632"/>
      <c r="C26" s="1845"/>
      <c r="D26" s="1844"/>
      <c r="E26" s="1952">
        <v>3.9</v>
      </c>
      <c r="F26" s="1845"/>
      <c r="G26" s="1844"/>
      <c r="H26" s="1845"/>
      <c r="I26" s="1846"/>
      <c r="J26" s="1845"/>
      <c r="K26" s="1845"/>
      <c r="L26" s="1845"/>
      <c r="M26" s="1603">
        <v>4.5599999999999996</v>
      </c>
      <c r="N26" s="1347"/>
      <c r="O26" s="632"/>
      <c r="P26" s="632"/>
      <c r="Q26" s="1173"/>
    </row>
    <row r="27" spans="1:17" s="629" customFormat="1" ht="15">
      <c r="A27" s="632">
        <v>13</v>
      </c>
      <c r="B27" s="632"/>
      <c r="C27" s="1845"/>
      <c r="D27" s="1844"/>
      <c r="E27" s="1952">
        <v>4.1399999999999997</v>
      </c>
      <c r="F27" s="1845"/>
      <c r="G27" s="1844"/>
      <c r="H27" s="1845"/>
      <c r="I27" s="1846"/>
      <c r="J27" s="1845"/>
      <c r="K27" s="1845"/>
      <c r="L27" s="1845"/>
      <c r="M27" s="1603">
        <v>5.4</v>
      </c>
      <c r="N27" s="1347"/>
      <c r="O27" s="632"/>
      <c r="P27" s="632"/>
      <c r="Q27" s="1173"/>
    </row>
    <row r="28" spans="1:17" s="629" customFormat="1" ht="15">
      <c r="A28" s="632">
        <v>14</v>
      </c>
      <c r="B28" s="632"/>
      <c r="C28" s="1845"/>
      <c r="D28" s="1844"/>
      <c r="E28" s="1952">
        <v>4.0199999999999996</v>
      </c>
      <c r="F28" s="1845"/>
      <c r="G28" s="1844"/>
      <c r="H28" s="1845"/>
      <c r="I28" s="1846"/>
      <c r="J28" s="1845"/>
      <c r="K28" s="1845"/>
      <c r="L28" s="1845"/>
      <c r="M28" s="1603">
        <v>4.32</v>
      </c>
      <c r="N28" s="1347"/>
      <c r="O28" s="632"/>
      <c r="P28" s="632"/>
      <c r="Q28" s="1173"/>
    </row>
    <row r="29" spans="1:17" s="629" customFormat="1" ht="15">
      <c r="A29" s="632">
        <v>15</v>
      </c>
      <c r="B29" s="632"/>
      <c r="C29" s="1845"/>
      <c r="D29" s="1844"/>
      <c r="E29" s="1952">
        <v>4.6199999999999992</v>
      </c>
      <c r="F29" s="1845"/>
      <c r="G29" s="1844"/>
      <c r="H29" s="1845"/>
      <c r="I29" s="1846"/>
      <c r="J29" s="1845"/>
      <c r="K29" s="1845"/>
      <c r="L29" s="1845"/>
      <c r="M29" s="1603">
        <v>4.4399999999999995</v>
      </c>
      <c r="N29" s="1347"/>
      <c r="O29" s="632"/>
      <c r="P29" s="632"/>
      <c r="Q29" s="1173"/>
    </row>
    <row r="30" spans="1:17" s="629" customFormat="1" ht="15">
      <c r="A30" s="632">
        <v>16</v>
      </c>
      <c r="B30" s="632"/>
      <c r="C30" s="1845"/>
      <c r="D30" s="1844"/>
      <c r="E30" s="1952">
        <v>4.8600000000000003</v>
      </c>
      <c r="F30" s="1845"/>
      <c r="G30" s="1844"/>
      <c r="H30" s="1845"/>
      <c r="I30" s="1846"/>
      <c r="J30" s="1845"/>
      <c r="K30" s="1845"/>
      <c r="L30" s="1845"/>
      <c r="M30" s="1603">
        <v>4.7999999999999989</v>
      </c>
      <c r="N30" s="1347"/>
      <c r="O30" s="632"/>
      <c r="P30" s="632"/>
      <c r="Q30" s="1173"/>
    </row>
    <row r="31" spans="1:17" s="633" customFormat="1" ht="15">
      <c r="A31" s="632">
        <v>17</v>
      </c>
      <c r="B31" s="632"/>
      <c r="C31" s="1845"/>
      <c r="D31" s="1844"/>
      <c r="E31" s="1952">
        <v>4.5</v>
      </c>
      <c r="F31" s="1845"/>
      <c r="G31" s="1844"/>
      <c r="H31" s="1845"/>
      <c r="I31" s="1846"/>
      <c r="J31" s="1845"/>
      <c r="K31" s="1845"/>
      <c r="L31" s="1845"/>
      <c r="M31" s="1603">
        <v>4.68</v>
      </c>
      <c r="N31" s="1347"/>
      <c r="O31" s="632"/>
      <c r="P31" s="632"/>
      <c r="Q31" s="1173"/>
    </row>
    <row r="32" spans="1:17" s="633" customFormat="1" ht="15">
      <c r="A32" s="632">
        <v>18</v>
      </c>
      <c r="B32" s="632"/>
      <c r="C32" s="1845"/>
      <c r="D32" s="1844"/>
      <c r="E32" s="1952">
        <v>5.0999999999999996</v>
      </c>
      <c r="F32" s="1845"/>
      <c r="G32" s="1844"/>
      <c r="H32" s="1845"/>
      <c r="I32" s="1846"/>
      <c r="J32" s="1845"/>
      <c r="K32" s="1845"/>
      <c r="L32" s="1845"/>
      <c r="M32" s="1603">
        <v>3.6</v>
      </c>
      <c r="N32" s="1347"/>
      <c r="O32" s="632"/>
      <c r="P32" s="632"/>
      <c r="Q32" s="1173"/>
    </row>
    <row r="33" spans="1:33" s="633" customFormat="1" ht="15">
      <c r="A33" s="632">
        <v>19</v>
      </c>
      <c r="B33" s="632"/>
      <c r="C33" s="1845"/>
      <c r="D33" s="1844"/>
      <c r="E33" s="1952">
        <v>4.92</v>
      </c>
      <c r="F33" s="1845"/>
      <c r="G33" s="1844"/>
      <c r="H33" s="1845"/>
      <c r="I33" s="1846"/>
      <c r="J33" s="1845"/>
      <c r="K33" s="1845"/>
      <c r="L33" s="1845"/>
      <c r="M33" s="1603">
        <v>3.1199999999999997</v>
      </c>
      <c r="N33" s="1347"/>
      <c r="O33" s="632"/>
      <c r="P33" s="632"/>
      <c r="Q33" s="1173"/>
    </row>
    <row r="34" spans="1:33" s="633" customFormat="1" ht="15">
      <c r="A34" s="632">
        <v>20</v>
      </c>
      <c r="B34" s="632"/>
      <c r="C34" s="1845"/>
      <c r="D34" s="1844"/>
      <c r="E34" s="1952">
        <v>5.52</v>
      </c>
      <c r="F34" s="1845"/>
      <c r="G34" s="1844"/>
      <c r="H34" s="1845"/>
      <c r="I34" s="1846"/>
      <c r="J34" s="1845"/>
      <c r="K34" s="1845"/>
      <c r="L34" s="1845"/>
      <c r="M34" s="1603">
        <v>3.42</v>
      </c>
      <c r="N34" s="1347"/>
      <c r="O34" s="632"/>
      <c r="P34" s="632"/>
      <c r="Q34" s="1173"/>
    </row>
    <row r="35" spans="1:33" s="633" customFormat="1" ht="15">
      <c r="A35" s="632">
        <v>21</v>
      </c>
      <c r="B35" s="632"/>
      <c r="C35" s="1845"/>
      <c r="D35" s="1844"/>
      <c r="E35" s="1952">
        <v>4.92</v>
      </c>
      <c r="F35" s="1845"/>
      <c r="G35" s="1844"/>
      <c r="H35" s="1845"/>
      <c r="I35" s="1846"/>
      <c r="J35" s="1845"/>
      <c r="K35" s="1845"/>
      <c r="L35" s="1845"/>
      <c r="M35" s="1603">
        <v>2.9399999999999995</v>
      </c>
      <c r="N35" s="1347"/>
      <c r="O35" s="632"/>
      <c r="P35" s="632"/>
      <c r="Q35" s="1173"/>
    </row>
    <row r="36" spans="1:33" s="633" customFormat="1" ht="15">
      <c r="A36" s="632">
        <v>22</v>
      </c>
      <c r="B36" s="632"/>
      <c r="C36" s="1845"/>
      <c r="D36" s="1844"/>
      <c r="E36" s="1952">
        <v>4.4399999999999995</v>
      </c>
      <c r="F36" s="1845"/>
      <c r="G36" s="1844"/>
      <c r="H36" s="1845"/>
      <c r="I36" s="1846"/>
      <c r="J36" s="1845"/>
      <c r="K36" s="1845"/>
      <c r="L36" s="1845"/>
      <c r="M36" s="1603">
        <v>3.0599999999999996</v>
      </c>
      <c r="N36" s="1347"/>
      <c r="O36" s="632"/>
      <c r="P36" s="632"/>
      <c r="Q36" s="1173"/>
    </row>
    <row r="37" spans="1:33" s="633" customFormat="1" ht="15">
      <c r="A37" s="632">
        <v>23</v>
      </c>
      <c r="B37" s="632"/>
      <c r="C37" s="1845"/>
      <c r="D37" s="1845"/>
      <c r="E37" s="1946">
        <v>3.1799999999999997</v>
      </c>
      <c r="F37" s="1845"/>
      <c r="G37" s="1845"/>
      <c r="H37" s="1845"/>
      <c r="I37" s="1846"/>
      <c r="J37" s="1845"/>
      <c r="K37" s="1845"/>
      <c r="L37" s="1845"/>
      <c r="M37" s="1603">
        <v>2.46</v>
      </c>
      <c r="N37" s="1347"/>
      <c r="O37" s="632"/>
      <c r="P37" s="632"/>
      <c r="Q37" s="1173"/>
    </row>
    <row r="38" spans="1:33" s="633" customFormat="1" ht="15">
      <c r="A38" s="632">
        <v>24</v>
      </c>
      <c r="B38" s="632"/>
      <c r="C38" s="1845"/>
      <c r="D38" s="1845"/>
      <c r="E38" s="1946">
        <v>3.24</v>
      </c>
      <c r="F38" s="1845"/>
      <c r="G38" s="1845"/>
      <c r="H38" s="1845"/>
      <c r="I38" s="1846"/>
      <c r="J38" s="1845"/>
      <c r="K38" s="1845"/>
      <c r="L38" s="1845"/>
      <c r="M38" s="1603">
        <v>2.2799999999999998</v>
      </c>
      <c r="N38" s="1347"/>
      <c r="O38" s="632"/>
      <c r="P38" s="632"/>
      <c r="Q38" s="1173"/>
    </row>
    <row r="39" spans="1:33" s="633" customFormat="1" ht="15">
      <c r="A39" s="632" t="s">
        <v>19</v>
      </c>
      <c r="B39" s="632"/>
      <c r="C39" s="1845"/>
      <c r="D39" s="1845"/>
      <c r="E39" s="1847">
        <f>SUM(E15:E38)</f>
        <v>95.879999999999981</v>
      </c>
      <c r="F39" s="1845"/>
      <c r="G39" s="1845"/>
      <c r="H39" s="1845"/>
      <c r="I39" s="1847"/>
      <c r="J39" s="1845"/>
      <c r="K39" s="1845"/>
      <c r="L39" s="1845"/>
      <c r="M39" s="1847">
        <f>SUM(M15:M38)</f>
        <v>76.019999999999982</v>
      </c>
      <c r="N39" s="1347"/>
      <c r="O39" s="632"/>
      <c r="P39" s="632"/>
      <c r="Q39" s="1172"/>
    </row>
    <row r="40" spans="1:33" s="622" customFormat="1" ht="12.75" customHeight="1">
      <c r="A40" s="622" t="s">
        <v>20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 s="622" customFormat="1" ht="12.75" customHeight="1">
      <c r="A41" s="622" t="s">
        <v>21</v>
      </c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>
      <c r="A42" s="622" t="s">
        <v>651</v>
      </c>
      <c r="K42" s="622"/>
      <c r="L42" s="622"/>
      <c r="M42" s="622"/>
      <c r="N42" s="622"/>
      <c r="O42" s="622"/>
      <c r="P42" s="622"/>
      <c r="Q42" s="622"/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>
      <c r="A43" s="622" t="s">
        <v>23</v>
      </c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  <row r="44" spans="1:33">
      <c r="R44" s="943"/>
      <c r="S44" s="943"/>
      <c r="T44" s="943"/>
      <c r="U44" s="943"/>
      <c r="V44" s="943"/>
      <c r="W44" s="943"/>
      <c r="X44" s="943"/>
      <c r="Y44" s="943"/>
      <c r="Z44" s="943"/>
      <c r="AA44" s="943"/>
      <c r="AB44" s="943"/>
      <c r="AC44" s="943"/>
      <c r="AD44" s="943"/>
      <c r="AE44" s="943"/>
      <c r="AF44" s="943"/>
      <c r="AG44" s="943"/>
    </row>
  </sheetData>
  <mergeCells count="19">
    <mergeCell ref="B1:F1"/>
    <mergeCell ref="B2:F2"/>
    <mergeCell ref="A6:Q6"/>
    <mergeCell ref="B5:C5"/>
    <mergeCell ref="B4:C4"/>
    <mergeCell ref="K1:Q1"/>
    <mergeCell ref="N4:Q4"/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>
      <c r="B1" s="3047" t="s">
        <v>484</v>
      </c>
      <c r="C1" s="2142"/>
      <c r="D1" s="2142"/>
      <c r="E1" s="2142"/>
      <c r="F1" s="2142"/>
      <c r="J1" s="801" t="s">
        <v>176</v>
      </c>
      <c r="K1" s="3052" t="s">
        <v>684</v>
      </c>
      <c r="L1" s="3052"/>
      <c r="M1" s="3052"/>
      <c r="N1" s="3052"/>
      <c r="O1" s="3052"/>
      <c r="P1" s="3052"/>
      <c r="Q1" s="3052"/>
      <c r="R1" s="807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35" customFormat="1" ht="10.5" customHeight="1">
      <c r="B2" s="3048" t="s">
        <v>1</v>
      </c>
      <c r="C2" s="2128"/>
      <c r="D2" s="2128"/>
      <c r="E2" s="2128"/>
      <c r="F2" s="2128"/>
      <c r="K2" s="940"/>
      <c r="L2" s="940"/>
      <c r="M2" s="940"/>
      <c r="N2" s="1049" t="s">
        <v>2</v>
      </c>
      <c r="O2" s="636"/>
      <c r="P2" s="636"/>
      <c r="Q2" s="636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35" customFormat="1" ht="13.5" customHeight="1">
      <c r="B3" s="637" t="s">
        <v>132</v>
      </c>
      <c r="N3" s="635" t="s">
        <v>3</v>
      </c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35" customFormat="1" ht="15" customHeight="1">
      <c r="B4" s="3051" t="s">
        <v>4</v>
      </c>
      <c r="C4" s="2142"/>
      <c r="D4" s="638"/>
      <c r="E4" s="940"/>
      <c r="F4" s="940"/>
      <c r="G4" s="940"/>
      <c r="H4" s="940"/>
      <c r="I4" s="922" t="s">
        <v>5</v>
      </c>
      <c r="J4" s="636"/>
      <c r="K4" s="636"/>
      <c r="L4" s="636"/>
      <c r="O4" s="1908" t="s">
        <v>648</v>
      </c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35" customFormat="1" ht="9.75" customHeight="1">
      <c r="B5" s="3050" t="s">
        <v>7</v>
      </c>
      <c r="C5" s="2140"/>
      <c r="D5" s="636"/>
      <c r="E5" s="636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35" customFormat="1" ht="12" customHeight="1">
      <c r="A6" s="3049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35" customFormat="1" ht="15.75">
      <c r="A7" s="3046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35" customFormat="1" ht="9" customHeight="1">
      <c r="A8" s="1311" t="s">
        <v>443</v>
      </c>
      <c r="B8" s="1297" t="s">
        <v>444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35" customFormat="1">
      <c r="A9" s="3040" t="s">
        <v>9</v>
      </c>
      <c r="B9" s="3043" t="s">
        <v>10</v>
      </c>
      <c r="C9" s="3044"/>
      <c r="D9" s="3044"/>
      <c r="E9" s="3044"/>
      <c r="F9" s="3044"/>
      <c r="G9" s="3044"/>
      <c r="H9" s="3044"/>
      <c r="I9" s="3045"/>
      <c r="J9" s="3043" t="s">
        <v>11</v>
      </c>
      <c r="K9" s="3044"/>
      <c r="L9" s="3044"/>
      <c r="M9" s="3044"/>
      <c r="N9" s="3044"/>
      <c r="O9" s="3044"/>
      <c r="P9" s="3044"/>
      <c r="Q9" s="3045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35" customFormat="1">
      <c r="A10" s="3041"/>
      <c r="B10" s="3037" t="s">
        <v>139</v>
      </c>
      <c r="C10" s="3038"/>
      <c r="D10" s="3038"/>
      <c r="E10" s="3039"/>
      <c r="F10" s="3037" t="s">
        <v>140</v>
      </c>
      <c r="G10" s="2135"/>
      <c r="H10" s="2135"/>
      <c r="I10" s="2136"/>
      <c r="J10" s="3037" t="s">
        <v>139</v>
      </c>
      <c r="K10" s="3038"/>
      <c r="L10" s="3038"/>
      <c r="M10" s="3039"/>
      <c r="N10" s="3037" t="s">
        <v>140</v>
      </c>
      <c r="O10" s="3038"/>
      <c r="P10" s="3038"/>
      <c r="Q10" s="3039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35" customFormat="1">
      <c r="A11" s="3041"/>
      <c r="B11" s="3037" t="s">
        <v>14</v>
      </c>
      <c r="C11" s="3038"/>
      <c r="E11" s="640">
        <v>4800</v>
      </c>
      <c r="F11" s="3037" t="s">
        <v>14</v>
      </c>
      <c r="G11" s="3038"/>
      <c r="H11" s="639"/>
      <c r="I11" s="640">
        <v>2400</v>
      </c>
      <c r="J11" s="3037" t="s">
        <v>14</v>
      </c>
      <c r="K11" s="3038"/>
      <c r="L11" s="639"/>
      <c r="M11" s="640">
        <v>4800</v>
      </c>
      <c r="N11" s="3037" t="s">
        <v>14</v>
      </c>
      <c r="O11" s="3038"/>
      <c r="P11" s="639"/>
      <c r="Q11" s="640">
        <v>2400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42" customFormat="1" ht="35.25" customHeight="1">
      <c r="A12" s="3042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>
      <c r="A14" s="645">
        <v>0</v>
      </c>
      <c r="B14" s="1764"/>
      <c r="C14" s="1765"/>
      <c r="D14" s="1765"/>
      <c r="E14" s="1766"/>
      <c r="F14" s="1733"/>
      <c r="G14" s="1765"/>
      <c r="H14" s="1765"/>
      <c r="I14" s="1766"/>
      <c r="J14" s="1733"/>
      <c r="K14" s="1765"/>
      <c r="L14" s="1765"/>
      <c r="M14" s="1766"/>
      <c r="N14" s="1733"/>
      <c r="O14" s="1765"/>
      <c r="P14" s="1765"/>
      <c r="Q14" s="1766"/>
    </row>
    <row r="15" spans="1:33" s="1379" customFormat="1" ht="15">
      <c r="A15" s="1378">
        <v>1</v>
      </c>
      <c r="B15" s="1764"/>
      <c r="C15" s="1765"/>
      <c r="D15" s="1765"/>
      <c r="E15" s="1766">
        <v>340.32</v>
      </c>
      <c r="F15" s="1733"/>
      <c r="G15" s="1765"/>
      <c r="H15" s="1765"/>
      <c r="I15" s="1603">
        <v>331.67999999999995</v>
      </c>
      <c r="J15" s="1733"/>
      <c r="K15" s="1765"/>
      <c r="L15" s="1765"/>
      <c r="M15" s="1603">
        <v>211.20000000000002</v>
      </c>
      <c r="N15" s="1733"/>
      <c r="O15" s="1765"/>
      <c r="P15" s="1765"/>
      <c r="Q15" s="1603">
        <v>343.20000000000005</v>
      </c>
    </row>
    <row r="16" spans="1:33" s="642" customFormat="1" ht="15">
      <c r="A16" s="645">
        <v>2</v>
      </c>
      <c r="B16" s="1764"/>
      <c r="C16" s="1765"/>
      <c r="D16" s="1765"/>
      <c r="E16" s="1766">
        <v>302.39999999999998</v>
      </c>
      <c r="F16" s="1733"/>
      <c r="G16" s="1765"/>
      <c r="H16" s="1765"/>
      <c r="I16" s="1603">
        <v>330.72</v>
      </c>
      <c r="J16" s="1733"/>
      <c r="K16" s="1765"/>
      <c r="L16" s="1765"/>
      <c r="M16" s="1603">
        <v>197.76</v>
      </c>
      <c r="N16" s="1733"/>
      <c r="O16" s="1765"/>
      <c r="P16" s="1765"/>
      <c r="Q16" s="1603">
        <v>347.76</v>
      </c>
    </row>
    <row r="17" spans="1:17" s="642" customFormat="1" ht="15">
      <c r="A17" s="645">
        <v>3</v>
      </c>
      <c r="B17" s="1764"/>
      <c r="C17" s="1765"/>
      <c r="D17" s="1765"/>
      <c r="E17" s="1766">
        <v>248.16000000000003</v>
      </c>
      <c r="F17" s="1733"/>
      <c r="G17" s="1765"/>
      <c r="H17" s="1765"/>
      <c r="I17" s="1603">
        <v>279.12</v>
      </c>
      <c r="J17" s="1733"/>
      <c r="K17" s="1765"/>
      <c r="L17" s="1765"/>
      <c r="M17" s="1603">
        <v>166.07999999999998</v>
      </c>
      <c r="N17" s="1733"/>
      <c r="O17" s="1765"/>
      <c r="P17" s="1765"/>
      <c r="Q17" s="1603">
        <v>305.52</v>
      </c>
    </row>
    <row r="18" spans="1:17" s="642" customFormat="1" ht="15">
      <c r="A18" s="645">
        <v>4</v>
      </c>
      <c r="B18" s="1764"/>
      <c r="C18" s="1765"/>
      <c r="D18" s="1765"/>
      <c r="E18" s="1766">
        <v>233.76</v>
      </c>
      <c r="F18" s="1733"/>
      <c r="G18" s="1765"/>
      <c r="H18" s="1765"/>
      <c r="I18" s="1603">
        <v>263.27999999999997</v>
      </c>
      <c r="J18" s="1733"/>
      <c r="K18" s="1765"/>
      <c r="L18" s="1765"/>
      <c r="M18" s="1603">
        <v>164.16000000000003</v>
      </c>
      <c r="N18" s="1733"/>
      <c r="O18" s="1765"/>
      <c r="P18" s="1765"/>
      <c r="Q18" s="1603">
        <v>277.91999999999996</v>
      </c>
    </row>
    <row r="19" spans="1:17" s="642" customFormat="1" ht="15">
      <c r="A19" s="645">
        <v>5</v>
      </c>
      <c r="B19" s="1764"/>
      <c r="C19" s="1765"/>
      <c r="D19" s="1765"/>
      <c r="E19" s="1766">
        <v>228.48</v>
      </c>
      <c r="F19" s="1733"/>
      <c r="G19" s="1765"/>
      <c r="H19" s="1765"/>
      <c r="I19" s="1603">
        <v>257.76</v>
      </c>
      <c r="J19" s="1733"/>
      <c r="K19" s="1765"/>
      <c r="L19" s="1765"/>
      <c r="M19" s="1603">
        <v>163.68</v>
      </c>
      <c r="N19" s="1733"/>
      <c r="O19" s="1765"/>
      <c r="P19" s="1765"/>
      <c r="Q19" s="1603">
        <v>281.52</v>
      </c>
    </row>
    <row r="20" spans="1:17" s="642" customFormat="1" ht="15">
      <c r="A20" s="645">
        <v>6</v>
      </c>
      <c r="B20" s="1764"/>
      <c r="C20" s="1765"/>
      <c r="D20" s="1765"/>
      <c r="E20" s="1766">
        <v>280.8</v>
      </c>
      <c r="F20" s="1733"/>
      <c r="G20" s="1765"/>
      <c r="H20" s="1765"/>
      <c r="I20" s="1603">
        <v>263.76</v>
      </c>
      <c r="J20" s="1733"/>
      <c r="K20" s="1765"/>
      <c r="L20" s="1765"/>
      <c r="M20" s="1603">
        <v>167.04000000000002</v>
      </c>
      <c r="N20" s="1733"/>
      <c r="O20" s="1765"/>
      <c r="P20" s="1765"/>
      <c r="Q20" s="1603">
        <v>268.8</v>
      </c>
    </row>
    <row r="21" spans="1:17" s="642" customFormat="1" ht="15">
      <c r="A21" s="645">
        <v>7</v>
      </c>
      <c r="B21" s="1764"/>
      <c r="C21" s="1765"/>
      <c r="D21" s="1765"/>
      <c r="E21" s="1766">
        <v>336</v>
      </c>
      <c r="F21" s="1733"/>
      <c r="G21" s="1765"/>
      <c r="H21" s="1765"/>
      <c r="I21" s="1603">
        <v>333.12</v>
      </c>
      <c r="J21" s="1733"/>
      <c r="K21" s="1765"/>
      <c r="L21" s="1765"/>
      <c r="M21" s="1603">
        <v>165.6</v>
      </c>
      <c r="N21" s="1733"/>
      <c r="O21" s="1765"/>
      <c r="P21" s="1765"/>
      <c r="Q21" s="1603">
        <v>282.48</v>
      </c>
    </row>
    <row r="22" spans="1:17" s="642" customFormat="1" ht="15">
      <c r="A22" s="645">
        <v>8</v>
      </c>
      <c r="B22" s="1764"/>
      <c r="C22" s="1765"/>
      <c r="D22" s="1765"/>
      <c r="E22" s="1766">
        <v>427.20000000000005</v>
      </c>
      <c r="F22" s="1733"/>
      <c r="G22" s="1765"/>
      <c r="H22" s="1765"/>
      <c r="I22" s="1603">
        <v>408</v>
      </c>
      <c r="J22" s="1733"/>
      <c r="K22" s="1765"/>
      <c r="L22" s="1765"/>
      <c r="M22" s="1603">
        <v>186.72</v>
      </c>
      <c r="N22" s="1733"/>
      <c r="O22" s="1765"/>
      <c r="P22" s="1765"/>
      <c r="Q22" s="1603">
        <v>329.52</v>
      </c>
    </row>
    <row r="23" spans="1:17" s="642" customFormat="1" ht="15">
      <c r="A23" s="645">
        <v>9</v>
      </c>
      <c r="B23" s="1764"/>
      <c r="C23" s="1765"/>
      <c r="D23" s="1765"/>
      <c r="E23" s="1766">
        <v>554.88</v>
      </c>
      <c r="F23" s="1733"/>
      <c r="G23" s="1765"/>
      <c r="H23" s="1765"/>
      <c r="I23" s="1603">
        <v>1292.1600000000001</v>
      </c>
      <c r="J23" s="1733"/>
      <c r="K23" s="1765"/>
      <c r="L23" s="1765"/>
      <c r="M23" s="1603">
        <v>296.64</v>
      </c>
      <c r="N23" s="1733"/>
      <c r="O23" s="1765"/>
      <c r="P23" s="1765"/>
      <c r="Q23" s="1603">
        <v>1038</v>
      </c>
    </row>
    <row r="24" spans="1:17" s="642" customFormat="1" ht="15">
      <c r="A24" s="645">
        <v>10</v>
      </c>
      <c r="B24" s="1764"/>
      <c r="C24" s="1765"/>
      <c r="D24" s="1765"/>
      <c r="E24" s="1766">
        <v>591.3599999999999</v>
      </c>
      <c r="F24" s="1733"/>
      <c r="G24" s="1765"/>
      <c r="H24" s="1765"/>
      <c r="I24" s="1603">
        <v>1322.6399999999999</v>
      </c>
      <c r="J24" s="1733"/>
      <c r="K24" s="1765"/>
      <c r="L24" s="1765"/>
      <c r="M24" s="1603">
        <v>311.52</v>
      </c>
      <c r="N24" s="1733"/>
      <c r="O24" s="1765"/>
      <c r="P24" s="1765"/>
      <c r="Q24" s="1603">
        <v>1100.4000000000001</v>
      </c>
    </row>
    <row r="25" spans="1:17" s="642" customFormat="1" ht="15">
      <c r="A25" s="645">
        <v>11</v>
      </c>
      <c r="B25" s="1764"/>
      <c r="C25" s="1765"/>
      <c r="D25" s="1765"/>
      <c r="E25" s="1766">
        <v>585.12000000000012</v>
      </c>
      <c r="F25" s="1733"/>
      <c r="G25" s="1765"/>
      <c r="H25" s="1765"/>
      <c r="I25" s="1603">
        <v>1200.9599999999998</v>
      </c>
      <c r="J25" s="1733"/>
      <c r="K25" s="1765"/>
      <c r="L25" s="1765"/>
      <c r="M25" s="1603">
        <v>323.04000000000002</v>
      </c>
      <c r="N25" s="1733"/>
      <c r="O25" s="1765"/>
      <c r="P25" s="1765"/>
      <c r="Q25" s="1603">
        <v>1002.24</v>
      </c>
    </row>
    <row r="26" spans="1:17" s="642" customFormat="1" ht="15">
      <c r="A26" s="645">
        <v>12</v>
      </c>
      <c r="B26" s="1764"/>
      <c r="C26" s="1765"/>
      <c r="D26" s="1765"/>
      <c r="E26" s="1766">
        <v>582.72</v>
      </c>
      <c r="F26" s="1733"/>
      <c r="G26" s="1765"/>
      <c r="H26" s="1765"/>
      <c r="I26" s="1603">
        <v>1432.08</v>
      </c>
      <c r="J26" s="1733"/>
      <c r="K26" s="1765"/>
      <c r="L26" s="1765"/>
      <c r="M26" s="1603">
        <v>329.76</v>
      </c>
      <c r="N26" s="1733"/>
      <c r="O26" s="1765"/>
      <c r="P26" s="1765"/>
      <c r="Q26" s="1603">
        <v>1155.5999999999999</v>
      </c>
    </row>
    <row r="27" spans="1:17" s="642" customFormat="1" ht="15">
      <c r="A27" s="645">
        <v>13</v>
      </c>
      <c r="B27" s="1764"/>
      <c r="C27" s="1765"/>
      <c r="D27" s="1765"/>
      <c r="E27" s="1766">
        <v>524.6400000000001</v>
      </c>
      <c r="F27" s="1733"/>
      <c r="G27" s="1765"/>
      <c r="H27" s="1765"/>
      <c r="I27" s="1603">
        <v>843.6</v>
      </c>
      <c r="J27" s="1733"/>
      <c r="K27" s="1765"/>
      <c r="L27" s="1765"/>
      <c r="M27" s="1603">
        <v>252.95999999999998</v>
      </c>
      <c r="N27" s="1733"/>
      <c r="O27" s="1765"/>
      <c r="P27" s="1765"/>
      <c r="Q27" s="1603">
        <v>635.52</v>
      </c>
    </row>
    <row r="28" spans="1:17" s="642" customFormat="1" ht="15">
      <c r="A28" s="645">
        <v>14</v>
      </c>
      <c r="B28" s="1764"/>
      <c r="C28" s="1765"/>
      <c r="D28" s="1765"/>
      <c r="E28" s="1766">
        <v>552</v>
      </c>
      <c r="F28" s="1733"/>
      <c r="G28" s="1765"/>
      <c r="H28" s="1765"/>
      <c r="I28" s="1603">
        <v>1432.08</v>
      </c>
      <c r="J28" s="1733"/>
      <c r="K28" s="1765"/>
      <c r="L28" s="1765"/>
      <c r="M28" s="1603">
        <v>317.27999999999997</v>
      </c>
      <c r="N28" s="1733"/>
      <c r="O28" s="1765"/>
      <c r="P28" s="1765"/>
      <c r="Q28" s="1603">
        <v>1174.32</v>
      </c>
    </row>
    <row r="29" spans="1:17" s="642" customFormat="1" ht="15">
      <c r="A29" s="645">
        <v>15</v>
      </c>
      <c r="B29" s="1764"/>
      <c r="C29" s="1765"/>
      <c r="D29" s="1765"/>
      <c r="E29" s="1766">
        <v>526.56000000000006</v>
      </c>
      <c r="F29" s="1733"/>
      <c r="G29" s="1765"/>
      <c r="H29" s="1765"/>
      <c r="I29" s="1603">
        <v>1347.12</v>
      </c>
      <c r="J29" s="1733"/>
      <c r="K29" s="1765"/>
      <c r="L29" s="1765"/>
      <c r="M29" s="1603">
        <v>318.71999999999997</v>
      </c>
      <c r="N29" s="1733"/>
      <c r="O29" s="1765"/>
      <c r="P29" s="1765"/>
      <c r="Q29" s="1603">
        <v>1138.32</v>
      </c>
    </row>
    <row r="30" spans="1:17" s="642" customFormat="1" ht="15">
      <c r="A30" s="645">
        <v>16</v>
      </c>
      <c r="B30" s="1764"/>
      <c r="C30" s="1765"/>
      <c r="D30" s="1765"/>
      <c r="E30" s="1766">
        <v>506.40000000000003</v>
      </c>
      <c r="F30" s="1733"/>
      <c r="G30" s="1765"/>
      <c r="H30" s="1765"/>
      <c r="I30" s="1603">
        <v>1121.28</v>
      </c>
      <c r="J30" s="1733"/>
      <c r="K30" s="1765"/>
      <c r="L30" s="1765"/>
      <c r="M30" s="1603">
        <v>310.56000000000006</v>
      </c>
      <c r="N30" s="1733"/>
      <c r="O30" s="1765"/>
      <c r="P30" s="1765"/>
      <c r="Q30" s="1603">
        <v>930.48</v>
      </c>
    </row>
    <row r="31" spans="1:17" s="646" customFormat="1" ht="15">
      <c r="A31" s="645">
        <v>17</v>
      </c>
      <c r="B31" s="1764"/>
      <c r="C31" s="1765"/>
      <c r="D31" s="1765"/>
      <c r="E31" s="1766">
        <v>490.56000000000006</v>
      </c>
      <c r="F31" s="1733"/>
      <c r="G31" s="1765"/>
      <c r="H31" s="1765"/>
      <c r="I31" s="1603">
        <v>1071.8400000000001</v>
      </c>
      <c r="J31" s="1733"/>
      <c r="K31" s="1765"/>
      <c r="L31" s="1765"/>
      <c r="M31" s="1603">
        <v>306.24</v>
      </c>
      <c r="N31" s="1733"/>
      <c r="O31" s="1765"/>
      <c r="P31" s="1765"/>
      <c r="Q31" s="1603">
        <v>868.80000000000007</v>
      </c>
    </row>
    <row r="32" spans="1:17" s="646" customFormat="1" ht="15">
      <c r="A32" s="645">
        <v>18</v>
      </c>
      <c r="B32" s="1764"/>
      <c r="C32" s="1765"/>
      <c r="D32" s="1765"/>
      <c r="E32" s="1766">
        <v>521.76</v>
      </c>
      <c r="F32" s="1733"/>
      <c r="G32" s="1765"/>
      <c r="H32" s="1765"/>
      <c r="I32" s="1603">
        <v>954.24</v>
      </c>
      <c r="J32" s="1733"/>
      <c r="K32" s="1765"/>
      <c r="L32" s="1765"/>
      <c r="M32" s="1603">
        <v>293.27999999999997</v>
      </c>
      <c r="N32" s="1733"/>
      <c r="O32" s="1765"/>
      <c r="P32" s="1765"/>
      <c r="Q32" s="1603">
        <v>808.31999999999994</v>
      </c>
    </row>
    <row r="33" spans="1:33" s="646" customFormat="1" ht="15">
      <c r="A33" s="645">
        <v>19</v>
      </c>
      <c r="B33" s="1764"/>
      <c r="C33" s="1765"/>
      <c r="D33" s="1765"/>
      <c r="E33" s="1766">
        <v>547.20000000000005</v>
      </c>
      <c r="F33" s="1733"/>
      <c r="G33" s="1765"/>
      <c r="H33" s="1765"/>
      <c r="I33" s="1603">
        <v>1054.8000000000002</v>
      </c>
      <c r="J33" s="1733"/>
      <c r="K33" s="1765"/>
      <c r="L33" s="1765"/>
      <c r="M33" s="1603">
        <v>285.60000000000002</v>
      </c>
      <c r="N33" s="1733"/>
      <c r="O33" s="1765"/>
      <c r="P33" s="1765"/>
      <c r="Q33" s="1603">
        <v>890.4</v>
      </c>
    </row>
    <row r="34" spans="1:33" s="646" customFormat="1" ht="15">
      <c r="A34" s="645">
        <v>20</v>
      </c>
      <c r="B34" s="1764"/>
      <c r="C34" s="1765"/>
      <c r="D34" s="1765"/>
      <c r="E34" s="1766">
        <v>520.80000000000007</v>
      </c>
      <c r="F34" s="1733"/>
      <c r="G34" s="1765"/>
      <c r="H34" s="1765"/>
      <c r="I34" s="1603">
        <v>709.68000000000006</v>
      </c>
      <c r="J34" s="1733"/>
      <c r="K34" s="1765"/>
      <c r="L34" s="1765"/>
      <c r="M34" s="1603">
        <v>252</v>
      </c>
      <c r="N34" s="1733"/>
      <c r="O34" s="1765"/>
      <c r="P34" s="1765"/>
      <c r="Q34" s="1603">
        <v>585.12</v>
      </c>
    </row>
    <row r="35" spans="1:33" s="646" customFormat="1" ht="15">
      <c r="A35" s="645">
        <v>21</v>
      </c>
      <c r="B35" s="1764"/>
      <c r="C35" s="1765"/>
      <c r="D35" s="1765"/>
      <c r="E35" s="1766">
        <v>539.04</v>
      </c>
      <c r="F35" s="1733"/>
      <c r="G35" s="1765"/>
      <c r="H35" s="1765"/>
      <c r="I35" s="1603">
        <v>569.52</v>
      </c>
      <c r="J35" s="1733"/>
      <c r="K35" s="1765"/>
      <c r="L35" s="1765"/>
      <c r="M35" s="1603">
        <v>251.99999999999997</v>
      </c>
      <c r="N35" s="1733"/>
      <c r="O35" s="1765"/>
      <c r="P35" s="1765"/>
      <c r="Q35" s="1603">
        <v>505.44000000000005</v>
      </c>
    </row>
    <row r="36" spans="1:33" s="646" customFormat="1" ht="15">
      <c r="A36" s="645">
        <v>22</v>
      </c>
      <c r="B36" s="1764"/>
      <c r="C36" s="1765"/>
      <c r="D36" s="1765"/>
      <c r="E36" s="1766">
        <v>486.72</v>
      </c>
      <c r="F36" s="1733"/>
      <c r="G36" s="1765"/>
      <c r="H36" s="1765"/>
      <c r="I36" s="1603">
        <v>535.20000000000005</v>
      </c>
      <c r="J36" s="1733"/>
      <c r="K36" s="1765"/>
      <c r="L36" s="1765"/>
      <c r="M36" s="1603">
        <v>188.16</v>
      </c>
      <c r="N36" s="1733"/>
      <c r="O36" s="1765"/>
      <c r="P36" s="1765"/>
      <c r="Q36" s="1603">
        <v>484.55999999999995</v>
      </c>
    </row>
    <row r="37" spans="1:33" s="646" customFormat="1" ht="15">
      <c r="A37" s="645">
        <v>23</v>
      </c>
      <c r="B37" s="1764"/>
      <c r="C37" s="1765"/>
      <c r="D37" s="1765"/>
      <c r="E37" s="1603">
        <v>459.84000000000003</v>
      </c>
      <c r="F37" s="1733"/>
      <c r="G37" s="1765"/>
      <c r="H37" s="1765"/>
      <c r="I37" s="1603">
        <v>532.08000000000004</v>
      </c>
      <c r="J37" s="1733"/>
      <c r="K37" s="1765"/>
      <c r="L37" s="1765"/>
      <c r="M37" s="1603">
        <v>240.48000000000002</v>
      </c>
      <c r="N37" s="1733"/>
      <c r="O37" s="1765"/>
      <c r="P37" s="1765"/>
      <c r="Q37" s="1603">
        <v>459.36</v>
      </c>
    </row>
    <row r="38" spans="1:33" s="646" customFormat="1" ht="15">
      <c r="A38" s="645">
        <v>24</v>
      </c>
      <c r="B38" s="1764"/>
      <c r="C38" s="1765"/>
      <c r="D38" s="1765"/>
      <c r="E38" s="1603">
        <v>403.2</v>
      </c>
      <c r="F38" s="1733"/>
      <c r="G38" s="1765"/>
      <c r="H38" s="1765"/>
      <c r="I38" s="1603">
        <v>540.96</v>
      </c>
      <c r="J38" s="1733"/>
      <c r="K38" s="1765"/>
      <c r="L38" s="1765"/>
      <c r="M38" s="1603">
        <v>225.60000000000002</v>
      </c>
      <c r="N38" s="1733"/>
      <c r="O38" s="1765"/>
      <c r="P38" s="1765"/>
      <c r="Q38" s="1603">
        <v>503.76</v>
      </c>
    </row>
    <row r="39" spans="1:33" s="646" customFormat="1" ht="15">
      <c r="A39" s="645" t="s">
        <v>19</v>
      </c>
      <c r="B39" s="1349"/>
      <c r="C39" s="1765"/>
      <c r="D39" s="1765"/>
      <c r="E39" s="1767">
        <f>SUM(E15:E38)</f>
        <v>10789.92</v>
      </c>
      <c r="F39" s="1765"/>
      <c r="G39" s="1765"/>
      <c r="H39" s="1765"/>
      <c r="I39" s="1767">
        <f>SUM(I15:I38)</f>
        <v>18427.68</v>
      </c>
      <c r="J39" s="1765"/>
      <c r="K39" s="1765"/>
      <c r="L39" s="1765"/>
      <c r="M39" s="1767">
        <f>SUM(M15:M38)</f>
        <v>5926.08</v>
      </c>
      <c r="N39" s="1765"/>
      <c r="O39" s="1765"/>
      <c r="P39" s="1765"/>
      <c r="Q39" s="1767">
        <f>SUM(Q15:Q38)</f>
        <v>15717.359999999999</v>
      </c>
    </row>
    <row r="40" spans="1:33" s="635" customFormat="1" ht="12.75" customHeight="1">
      <c r="A40" s="635" t="s">
        <v>20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 s="635" customFormat="1" ht="12.75" customHeight="1">
      <c r="A41" s="635" t="s">
        <v>21</v>
      </c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>
      <c r="A42" s="635" t="s">
        <v>651</v>
      </c>
      <c r="K42" s="635"/>
      <c r="L42" s="635"/>
      <c r="M42" s="635"/>
      <c r="N42" s="635"/>
      <c r="O42" s="635"/>
      <c r="P42" s="635"/>
      <c r="Q42" s="635"/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A43" s="635" t="s">
        <v>23</v>
      </c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  <row r="44" spans="1:33">
      <c r="R44" s="941"/>
      <c r="S44" s="941"/>
      <c r="T44" s="941"/>
      <c r="U44" s="941"/>
      <c r="V44" s="941"/>
      <c r="W44" s="941"/>
      <c r="X44" s="941"/>
      <c r="Y44" s="941"/>
      <c r="Z44" s="941"/>
      <c r="AA44" s="941"/>
      <c r="AB44" s="941"/>
      <c r="AC44" s="941"/>
      <c r="AD44" s="941"/>
      <c r="AE44" s="941"/>
      <c r="AF44" s="941"/>
      <c r="AG44" s="941"/>
    </row>
  </sheetData>
  <mergeCells count="18">
    <mergeCell ref="B1:F1"/>
    <mergeCell ref="B2:F2"/>
    <mergeCell ref="A6:Q6"/>
    <mergeCell ref="B5:C5"/>
    <mergeCell ref="B4:C4"/>
    <mergeCell ref="K1:Q1"/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>
      <c r="B1" s="3057" t="s">
        <v>484</v>
      </c>
      <c r="C1" s="2142"/>
      <c r="D1" s="2142"/>
      <c r="E1" s="2142"/>
      <c r="F1" s="2142"/>
      <c r="J1" s="801" t="s">
        <v>176</v>
      </c>
      <c r="K1" s="3053" t="s">
        <v>684</v>
      </c>
      <c r="L1" s="3054"/>
      <c r="M1" s="3054"/>
      <c r="N1" s="3054"/>
      <c r="O1" s="3054"/>
      <c r="P1" s="3054"/>
      <c r="Q1" s="3054"/>
      <c r="R1" s="879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48" customFormat="1" ht="10.5" customHeight="1">
      <c r="B2" s="3058" t="s">
        <v>1</v>
      </c>
      <c r="C2" s="2128"/>
      <c r="D2" s="2128"/>
      <c r="E2" s="2128"/>
      <c r="F2" s="2128"/>
      <c r="K2" s="938"/>
      <c r="L2" s="938"/>
      <c r="M2" s="938"/>
      <c r="N2" s="880" t="s">
        <v>2</v>
      </c>
      <c r="O2" s="649"/>
      <c r="P2" s="649"/>
      <c r="Q2" s="649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48" customFormat="1" ht="13.5" customHeight="1">
      <c r="B3" s="650" t="s">
        <v>132</v>
      </c>
      <c r="N3" s="648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48" customFormat="1" ht="15" customHeight="1">
      <c r="B4" s="3060" t="s">
        <v>4</v>
      </c>
      <c r="C4" s="2142"/>
      <c r="D4" s="651"/>
      <c r="E4" s="938"/>
      <c r="F4" s="938"/>
      <c r="G4" s="938"/>
      <c r="H4" s="938"/>
      <c r="I4" s="881" t="s">
        <v>5</v>
      </c>
      <c r="J4" s="649"/>
      <c r="K4" s="649"/>
      <c r="L4" s="649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48" customFormat="1" ht="9.75" customHeight="1">
      <c r="B5" s="3059" t="s">
        <v>7</v>
      </c>
      <c r="C5" s="2140"/>
      <c r="D5" s="649"/>
      <c r="E5" s="649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48" customFormat="1" ht="12" customHeight="1">
      <c r="A6" s="306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48" customFormat="1" ht="15.75">
      <c r="A7" s="306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48" customFormat="1" ht="9" customHeight="1">
      <c r="A8" s="1311" t="s">
        <v>446</v>
      </c>
      <c r="B8" s="1297" t="s">
        <v>445</v>
      </c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48" customFormat="1">
      <c r="A9" s="3062" t="s">
        <v>9</v>
      </c>
      <c r="B9" s="3055" t="s">
        <v>10</v>
      </c>
      <c r="C9" s="2465"/>
      <c r="D9" s="2465"/>
      <c r="E9" s="2465"/>
      <c r="F9" s="2465"/>
      <c r="G9" s="2465"/>
      <c r="H9" s="2465"/>
      <c r="I9" s="2466"/>
      <c r="J9" s="3055" t="s">
        <v>11</v>
      </c>
      <c r="K9" s="2465"/>
      <c r="L9" s="2465"/>
      <c r="M9" s="2465"/>
      <c r="N9" s="2465"/>
      <c r="O9" s="2465"/>
      <c r="P9" s="2465"/>
      <c r="Q9" s="2466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48" customFormat="1">
      <c r="A10" s="2462"/>
      <c r="B10" s="3056" t="s">
        <v>141</v>
      </c>
      <c r="C10" s="2135"/>
      <c r="D10" s="2135"/>
      <c r="E10" s="2136"/>
      <c r="F10" s="3061"/>
      <c r="G10" s="2573"/>
      <c r="H10" s="2573"/>
      <c r="I10" s="2574"/>
      <c r="J10" s="3056" t="s">
        <v>141</v>
      </c>
      <c r="K10" s="2135"/>
      <c r="L10" s="2135"/>
      <c r="M10" s="2136"/>
      <c r="N10" s="3061"/>
      <c r="O10" s="2573"/>
      <c r="P10" s="2573"/>
      <c r="Q10" s="2574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48" customFormat="1">
      <c r="A11" s="2462"/>
      <c r="B11" s="3056" t="s">
        <v>14</v>
      </c>
      <c r="C11" s="2135"/>
      <c r="E11" s="653">
        <v>2400</v>
      </c>
      <c r="F11" s="3061" t="s">
        <v>14</v>
      </c>
      <c r="G11" s="2573"/>
      <c r="H11" s="1771"/>
      <c r="I11" s="1772"/>
      <c r="J11" s="3056" t="s">
        <v>14</v>
      </c>
      <c r="K11" s="2135"/>
      <c r="L11" s="652"/>
      <c r="M11" s="653">
        <v>2400</v>
      </c>
      <c r="N11" s="3056" t="s">
        <v>14</v>
      </c>
      <c r="O11" s="2135"/>
      <c r="P11" s="652"/>
      <c r="Q11" s="653"/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55" customFormat="1" ht="35.25" customHeight="1">
      <c r="A12" s="2463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>
      <c r="A14" s="658">
        <v>0</v>
      </c>
      <c r="B14" s="1764"/>
      <c r="C14" s="1768"/>
      <c r="D14" s="1768"/>
      <c r="E14" s="1769"/>
      <c r="F14" s="1733"/>
      <c r="G14" s="1768"/>
      <c r="H14" s="1768"/>
      <c r="I14" s="1769"/>
      <c r="J14" s="1733"/>
      <c r="K14" s="1768"/>
      <c r="L14" s="1768"/>
      <c r="M14" s="1769"/>
      <c r="N14" s="1733"/>
      <c r="O14" s="1768"/>
      <c r="P14" s="1768"/>
      <c r="Q14" s="1769"/>
    </row>
    <row r="15" spans="1:33" s="1377" customFormat="1" ht="15">
      <c r="A15" s="1376">
        <v>1</v>
      </c>
      <c r="B15" s="1764"/>
      <c r="C15" s="1768"/>
      <c r="D15" s="1768"/>
      <c r="E15" s="1954">
        <v>312.72000000000003</v>
      </c>
      <c r="F15" s="1733"/>
      <c r="G15" s="1768"/>
      <c r="H15" s="1768"/>
      <c r="I15" s="1603"/>
      <c r="J15" s="1733"/>
      <c r="K15" s="1768"/>
      <c r="L15" s="1768"/>
      <c r="M15" s="1603">
        <v>148.32</v>
      </c>
      <c r="N15" s="1733"/>
      <c r="O15" s="1768"/>
      <c r="P15" s="1768"/>
      <c r="Q15" s="1603"/>
    </row>
    <row r="16" spans="1:33" s="655" customFormat="1" ht="15">
      <c r="A16" s="658">
        <v>2</v>
      </c>
      <c r="B16" s="1764"/>
      <c r="C16" s="1768"/>
      <c r="D16" s="1768"/>
      <c r="E16" s="1954">
        <v>254.16000000000003</v>
      </c>
      <c r="F16" s="1733"/>
      <c r="G16" s="1768"/>
      <c r="H16" s="1768"/>
      <c r="I16" s="1603"/>
      <c r="J16" s="1733"/>
      <c r="K16" s="1768"/>
      <c r="L16" s="1768"/>
      <c r="M16" s="1603">
        <v>108.72</v>
      </c>
      <c r="N16" s="1733"/>
      <c r="O16" s="1768"/>
      <c r="P16" s="1768"/>
      <c r="Q16" s="1603"/>
    </row>
    <row r="17" spans="1:17" s="655" customFormat="1" ht="15">
      <c r="A17" s="658">
        <v>3</v>
      </c>
      <c r="B17" s="1764"/>
      <c r="C17" s="1768"/>
      <c r="D17" s="1768"/>
      <c r="E17" s="1954">
        <v>233.28</v>
      </c>
      <c r="F17" s="1733"/>
      <c r="G17" s="1768"/>
      <c r="H17" s="1768"/>
      <c r="I17" s="1603"/>
      <c r="J17" s="1733"/>
      <c r="K17" s="1768"/>
      <c r="L17" s="1768"/>
      <c r="M17" s="1603">
        <v>111.36000000000001</v>
      </c>
      <c r="N17" s="1733"/>
      <c r="O17" s="1768"/>
      <c r="P17" s="1768"/>
      <c r="Q17" s="1603"/>
    </row>
    <row r="18" spans="1:17" s="655" customFormat="1" ht="15">
      <c r="A18" s="658">
        <v>4</v>
      </c>
      <c r="B18" s="1764"/>
      <c r="C18" s="1768"/>
      <c r="D18" s="1768"/>
      <c r="E18" s="1954">
        <v>209.28</v>
      </c>
      <c r="F18" s="1733"/>
      <c r="G18" s="1768"/>
      <c r="H18" s="1768"/>
      <c r="I18" s="1603"/>
      <c r="J18" s="1733"/>
      <c r="K18" s="1768"/>
      <c r="L18" s="1768"/>
      <c r="M18" s="1603">
        <v>87.84</v>
      </c>
      <c r="N18" s="1733"/>
      <c r="O18" s="1768"/>
      <c r="P18" s="1768"/>
      <c r="Q18" s="1603"/>
    </row>
    <row r="19" spans="1:17" s="655" customFormat="1" ht="15">
      <c r="A19" s="658">
        <v>5</v>
      </c>
      <c r="B19" s="1764"/>
      <c r="C19" s="1768"/>
      <c r="D19" s="1768"/>
      <c r="E19" s="1954">
        <v>240.96</v>
      </c>
      <c r="F19" s="1733"/>
      <c r="G19" s="1768"/>
      <c r="H19" s="1768"/>
      <c r="I19" s="1603"/>
      <c r="J19" s="1733"/>
      <c r="K19" s="1768"/>
      <c r="L19" s="1768"/>
      <c r="M19" s="1603">
        <v>113.04000000000002</v>
      </c>
      <c r="N19" s="1733"/>
      <c r="O19" s="1768"/>
      <c r="P19" s="1768"/>
      <c r="Q19" s="1603"/>
    </row>
    <row r="20" spans="1:17" s="655" customFormat="1" ht="15">
      <c r="A20" s="658">
        <v>6</v>
      </c>
      <c r="B20" s="1764"/>
      <c r="C20" s="1768"/>
      <c r="D20" s="1768"/>
      <c r="E20" s="1954">
        <v>238.32</v>
      </c>
      <c r="F20" s="1733"/>
      <c r="G20" s="1768"/>
      <c r="H20" s="1768"/>
      <c r="I20" s="1603"/>
      <c r="J20" s="1733"/>
      <c r="K20" s="1768"/>
      <c r="L20" s="1768"/>
      <c r="M20" s="1603">
        <v>97.919999999999987</v>
      </c>
      <c r="N20" s="1733"/>
      <c r="O20" s="1768"/>
      <c r="P20" s="1768"/>
      <c r="Q20" s="1603"/>
    </row>
    <row r="21" spans="1:17" s="655" customFormat="1" ht="15">
      <c r="A21" s="658">
        <v>7</v>
      </c>
      <c r="B21" s="1764"/>
      <c r="C21" s="1768"/>
      <c r="D21" s="1768"/>
      <c r="E21" s="1954">
        <v>302.88</v>
      </c>
      <c r="F21" s="1733"/>
      <c r="G21" s="1768"/>
      <c r="H21" s="1768"/>
      <c r="I21" s="1603"/>
      <c r="J21" s="1733"/>
      <c r="K21" s="1768"/>
      <c r="L21" s="1768"/>
      <c r="M21" s="1603">
        <v>100.32</v>
      </c>
      <c r="N21" s="1733"/>
      <c r="O21" s="1768"/>
      <c r="P21" s="1768"/>
      <c r="Q21" s="1603"/>
    </row>
    <row r="22" spans="1:17" s="655" customFormat="1" ht="15">
      <c r="A22" s="658">
        <v>8</v>
      </c>
      <c r="B22" s="1764"/>
      <c r="C22" s="1768"/>
      <c r="D22" s="1768"/>
      <c r="E22" s="1954">
        <v>340.08000000000004</v>
      </c>
      <c r="F22" s="1733"/>
      <c r="G22" s="1768"/>
      <c r="H22" s="1768"/>
      <c r="I22" s="1603"/>
      <c r="J22" s="1733"/>
      <c r="K22" s="1768"/>
      <c r="L22" s="1768"/>
      <c r="M22" s="1603">
        <v>124.8</v>
      </c>
      <c r="N22" s="1733"/>
      <c r="O22" s="1768"/>
      <c r="P22" s="1768"/>
      <c r="Q22" s="1603"/>
    </row>
    <row r="23" spans="1:17" s="655" customFormat="1" ht="15">
      <c r="A23" s="658">
        <v>9</v>
      </c>
      <c r="B23" s="1764"/>
      <c r="C23" s="1768"/>
      <c r="D23" s="1768"/>
      <c r="E23" s="1954">
        <v>410.88</v>
      </c>
      <c r="F23" s="1733"/>
      <c r="G23" s="1768"/>
      <c r="H23" s="1768"/>
      <c r="I23" s="1603"/>
      <c r="J23" s="1733"/>
      <c r="K23" s="1768"/>
      <c r="L23" s="1768"/>
      <c r="M23" s="1603">
        <v>174.24</v>
      </c>
      <c r="N23" s="1733"/>
      <c r="O23" s="1768"/>
      <c r="P23" s="1768"/>
      <c r="Q23" s="1603"/>
    </row>
    <row r="24" spans="1:17" s="655" customFormat="1" ht="15">
      <c r="A24" s="658">
        <v>10</v>
      </c>
      <c r="B24" s="1764"/>
      <c r="C24" s="1768"/>
      <c r="D24" s="1768"/>
      <c r="E24" s="1954">
        <v>439.44</v>
      </c>
      <c r="F24" s="1733"/>
      <c r="G24" s="1768"/>
      <c r="H24" s="1768"/>
      <c r="I24" s="1603"/>
      <c r="J24" s="1733"/>
      <c r="K24" s="1768"/>
      <c r="L24" s="1768"/>
      <c r="M24" s="1603">
        <v>184.8</v>
      </c>
      <c r="N24" s="1733"/>
      <c r="O24" s="1768"/>
      <c r="P24" s="1768"/>
      <c r="Q24" s="1603"/>
    </row>
    <row r="25" spans="1:17" s="655" customFormat="1" ht="15">
      <c r="A25" s="658">
        <v>11</v>
      </c>
      <c r="B25" s="1764"/>
      <c r="C25" s="1768"/>
      <c r="D25" s="1768"/>
      <c r="E25" s="1954">
        <v>447.36</v>
      </c>
      <c r="F25" s="1733"/>
      <c r="G25" s="1768"/>
      <c r="H25" s="1768"/>
      <c r="I25" s="1603"/>
      <c r="J25" s="1733"/>
      <c r="K25" s="1768"/>
      <c r="L25" s="1768"/>
      <c r="M25" s="1603">
        <v>191.76</v>
      </c>
      <c r="N25" s="1733"/>
      <c r="O25" s="1768"/>
      <c r="P25" s="1768"/>
      <c r="Q25" s="1603"/>
    </row>
    <row r="26" spans="1:17" s="655" customFormat="1" ht="15">
      <c r="A26" s="658">
        <v>12</v>
      </c>
      <c r="B26" s="1764"/>
      <c r="C26" s="1768"/>
      <c r="D26" s="1768"/>
      <c r="E26" s="1954">
        <v>428.15999999999997</v>
      </c>
      <c r="F26" s="1733"/>
      <c r="G26" s="1768"/>
      <c r="H26" s="1768"/>
      <c r="I26" s="1603"/>
      <c r="J26" s="1733"/>
      <c r="K26" s="1768"/>
      <c r="L26" s="1768"/>
      <c r="M26" s="1603">
        <v>184.8</v>
      </c>
      <c r="N26" s="1733"/>
      <c r="O26" s="1768"/>
      <c r="P26" s="1768"/>
      <c r="Q26" s="1603"/>
    </row>
    <row r="27" spans="1:17" s="655" customFormat="1" ht="15">
      <c r="A27" s="658">
        <v>13</v>
      </c>
      <c r="B27" s="1764"/>
      <c r="C27" s="1768"/>
      <c r="D27" s="1768"/>
      <c r="E27" s="1954">
        <v>437.03999999999996</v>
      </c>
      <c r="F27" s="1733"/>
      <c r="G27" s="1768"/>
      <c r="H27" s="1768"/>
      <c r="I27" s="1603"/>
      <c r="J27" s="1733"/>
      <c r="K27" s="1768"/>
      <c r="L27" s="1768"/>
      <c r="M27" s="1603">
        <v>181.92000000000002</v>
      </c>
      <c r="N27" s="1733"/>
      <c r="O27" s="1768"/>
      <c r="P27" s="1768"/>
      <c r="Q27" s="1603"/>
    </row>
    <row r="28" spans="1:17" s="655" customFormat="1" ht="15">
      <c r="A28" s="658">
        <v>14</v>
      </c>
      <c r="B28" s="1764"/>
      <c r="C28" s="1768"/>
      <c r="D28" s="1768"/>
      <c r="E28" s="1954">
        <v>429.12</v>
      </c>
      <c r="F28" s="1733"/>
      <c r="G28" s="1768"/>
      <c r="H28" s="1768"/>
      <c r="I28" s="1603"/>
      <c r="J28" s="1733"/>
      <c r="K28" s="1768"/>
      <c r="L28" s="1768"/>
      <c r="M28" s="1603">
        <v>210</v>
      </c>
      <c r="N28" s="1733"/>
      <c r="O28" s="1768"/>
      <c r="P28" s="1768"/>
      <c r="Q28" s="1603"/>
    </row>
    <row r="29" spans="1:17" s="655" customFormat="1" ht="15">
      <c r="A29" s="658">
        <v>15</v>
      </c>
      <c r="B29" s="1764"/>
      <c r="C29" s="1768"/>
      <c r="D29" s="1768"/>
      <c r="E29" s="1954">
        <v>419.52</v>
      </c>
      <c r="F29" s="1733"/>
      <c r="G29" s="1768"/>
      <c r="H29" s="1768"/>
      <c r="I29" s="1603"/>
      <c r="J29" s="1733"/>
      <c r="K29" s="1768"/>
      <c r="L29" s="1768"/>
      <c r="M29" s="1603">
        <v>215.51999999999998</v>
      </c>
      <c r="N29" s="1733"/>
      <c r="O29" s="1768"/>
      <c r="P29" s="1768"/>
      <c r="Q29" s="1603"/>
    </row>
    <row r="30" spans="1:17" s="655" customFormat="1" ht="15">
      <c r="A30" s="658">
        <v>16</v>
      </c>
      <c r="B30" s="1764"/>
      <c r="C30" s="1768"/>
      <c r="D30" s="1768"/>
      <c r="E30" s="1954">
        <v>390.48</v>
      </c>
      <c r="F30" s="1733"/>
      <c r="G30" s="1768"/>
      <c r="H30" s="1768"/>
      <c r="I30" s="1603"/>
      <c r="J30" s="1733"/>
      <c r="K30" s="1768"/>
      <c r="L30" s="1768"/>
      <c r="M30" s="1603">
        <v>190.56</v>
      </c>
      <c r="N30" s="1733"/>
      <c r="O30" s="1768"/>
      <c r="P30" s="1768"/>
      <c r="Q30" s="1603"/>
    </row>
    <row r="31" spans="1:17" s="659" customFormat="1" ht="15">
      <c r="A31" s="658">
        <v>17</v>
      </c>
      <c r="B31" s="1764"/>
      <c r="C31" s="1768"/>
      <c r="D31" s="1768"/>
      <c r="E31" s="1954">
        <v>365.52</v>
      </c>
      <c r="F31" s="1733"/>
      <c r="G31" s="1768"/>
      <c r="H31" s="1768"/>
      <c r="I31" s="1603"/>
      <c r="J31" s="1733"/>
      <c r="K31" s="1768"/>
      <c r="L31" s="1768"/>
      <c r="M31" s="1603">
        <v>160.80000000000001</v>
      </c>
      <c r="N31" s="1733"/>
      <c r="O31" s="1768"/>
      <c r="P31" s="1768"/>
      <c r="Q31" s="1603"/>
    </row>
    <row r="32" spans="1:17" s="659" customFormat="1" ht="15">
      <c r="A32" s="658">
        <v>18</v>
      </c>
      <c r="B32" s="1764"/>
      <c r="C32" s="1768"/>
      <c r="D32" s="1768"/>
      <c r="E32" s="1954">
        <v>368.4</v>
      </c>
      <c r="F32" s="1733"/>
      <c r="G32" s="1768"/>
      <c r="H32" s="1768"/>
      <c r="I32" s="1603"/>
      <c r="J32" s="1733"/>
      <c r="K32" s="1768"/>
      <c r="L32" s="1768"/>
      <c r="M32" s="1603">
        <v>153.83999999999997</v>
      </c>
      <c r="N32" s="1733"/>
      <c r="O32" s="1768"/>
      <c r="P32" s="1768"/>
      <c r="Q32" s="1603"/>
    </row>
    <row r="33" spans="1:33" s="659" customFormat="1" ht="15">
      <c r="A33" s="658">
        <v>19</v>
      </c>
      <c r="B33" s="1764"/>
      <c r="C33" s="1768"/>
      <c r="D33" s="1768"/>
      <c r="E33" s="1954">
        <v>353.76</v>
      </c>
      <c r="F33" s="1733"/>
      <c r="G33" s="1768"/>
      <c r="H33" s="1768"/>
      <c r="I33" s="1603"/>
      <c r="J33" s="1733"/>
      <c r="K33" s="1768"/>
      <c r="L33" s="1768"/>
      <c r="M33" s="1603">
        <v>140.88</v>
      </c>
      <c r="N33" s="1733"/>
      <c r="O33" s="1768"/>
      <c r="P33" s="1768"/>
      <c r="Q33" s="1603"/>
    </row>
    <row r="34" spans="1:33" s="659" customFormat="1" ht="15">
      <c r="A34" s="658">
        <v>20</v>
      </c>
      <c r="B34" s="1764"/>
      <c r="C34" s="1768"/>
      <c r="D34" s="1768"/>
      <c r="E34" s="1954">
        <v>358.32</v>
      </c>
      <c r="F34" s="1733"/>
      <c r="G34" s="1768"/>
      <c r="H34" s="1768"/>
      <c r="I34" s="1603"/>
      <c r="J34" s="1733"/>
      <c r="K34" s="1768"/>
      <c r="L34" s="1768"/>
      <c r="M34" s="1603">
        <v>139.91999999999999</v>
      </c>
      <c r="N34" s="1733"/>
      <c r="O34" s="1768"/>
      <c r="P34" s="1768"/>
      <c r="Q34" s="1603"/>
    </row>
    <row r="35" spans="1:33" s="659" customFormat="1" ht="15">
      <c r="A35" s="658">
        <v>21</v>
      </c>
      <c r="B35" s="1764"/>
      <c r="C35" s="1768"/>
      <c r="D35" s="1768"/>
      <c r="E35" s="1954">
        <v>370.31999999999994</v>
      </c>
      <c r="F35" s="1733"/>
      <c r="G35" s="1768"/>
      <c r="H35" s="1768"/>
      <c r="I35" s="1603"/>
      <c r="J35" s="1733"/>
      <c r="K35" s="1768"/>
      <c r="L35" s="1768"/>
      <c r="M35" s="1603">
        <v>142.56</v>
      </c>
      <c r="N35" s="1733"/>
      <c r="O35" s="1768"/>
      <c r="P35" s="1768"/>
      <c r="Q35" s="1603"/>
    </row>
    <row r="36" spans="1:33" s="659" customFormat="1" ht="15">
      <c r="A36" s="658">
        <v>22</v>
      </c>
      <c r="B36" s="1764"/>
      <c r="C36" s="1768"/>
      <c r="D36" s="1768"/>
      <c r="E36" s="1954">
        <v>353.52</v>
      </c>
      <c r="F36" s="1733"/>
      <c r="G36" s="1768"/>
      <c r="H36" s="1768"/>
      <c r="I36" s="1603"/>
      <c r="J36" s="1733"/>
      <c r="K36" s="1768"/>
      <c r="L36" s="1768"/>
      <c r="M36" s="1603">
        <v>122.64000000000001</v>
      </c>
      <c r="N36" s="1733"/>
      <c r="O36" s="1768"/>
      <c r="P36" s="1768"/>
      <c r="Q36" s="1603"/>
    </row>
    <row r="37" spans="1:33" s="659" customFormat="1" ht="15">
      <c r="A37" s="658">
        <v>23</v>
      </c>
      <c r="B37" s="1764"/>
      <c r="C37" s="1768"/>
      <c r="D37" s="1768"/>
      <c r="E37" s="1603">
        <v>347.28000000000003</v>
      </c>
      <c r="F37" s="1733"/>
      <c r="G37" s="1768"/>
      <c r="H37" s="1768"/>
      <c r="I37" s="1603"/>
      <c r="J37" s="1733"/>
      <c r="K37" s="1768"/>
      <c r="L37" s="1768"/>
      <c r="M37" s="1603">
        <v>128.4</v>
      </c>
      <c r="N37" s="1733"/>
      <c r="O37" s="1768"/>
      <c r="P37" s="1768"/>
      <c r="Q37" s="1603"/>
    </row>
    <row r="38" spans="1:33" s="659" customFormat="1" ht="15">
      <c r="A38" s="658">
        <v>24</v>
      </c>
      <c r="B38" s="1764"/>
      <c r="C38" s="1768"/>
      <c r="D38" s="1768"/>
      <c r="E38" s="1603">
        <v>289.44000000000005</v>
      </c>
      <c r="F38" s="1733"/>
      <c r="G38" s="1768"/>
      <c r="H38" s="1768"/>
      <c r="I38" s="1603"/>
      <c r="J38" s="1733"/>
      <c r="K38" s="1768"/>
      <c r="L38" s="1768"/>
      <c r="M38" s="1603">
        <v>93.6</v>
      </c>
      <c r="N38" s="1733"/>
      <c r="O38" s="1768"/>
      <c r="P38" s="1768"/>
      <c r="Q38" s="1603"/>
    </row>
    <row r="39" spans="1:33" s="659" customFormat="1" ht="15">
      <c r="A39" s="658" t="s">
        <v>19</v>
      </c>
      <c r="B39" s="1350"/>
      <c r="C39" s="1768"/>
      <c r="D39" s="1768"/>
      <c r="E39" s="1770">
        <f>SUM(E15:E38)</f>
        <v>8340.239999999998</v>
      </c>
      <c r="F39" s="1768"/>
      <c r="G39" s="1768"/>
      <c r="H39" s="1768"/>
      <c r="I39" s="1770">
        <f>SUM(I15:I38)</f>
        <v>0</v>
      </c>
      <c r="J39" s="1768"/>
      <c r="K39" s="1768"/>
      <c r="L39" s="1768"/>
      <c r="M39" s="1770">
        <f>SUM(M15:M38)</f>
        <v>3508.56</v>
      </c>
      <c r="N39" s="1768"/>
      <c r="O39" s="1768"/>
      <c r="P39" s="1768"/>
      <c r="Q39" s="1770">
        <f>SUM(Q15:Q38)</f>
        <v>0</v>
      </c>
    </row>
    <row r="40" spans="1:33" s="648" customFormat="1" ht="12.75" customHeight="1">
      <c r="A40" s="648" t="s">
        <v>20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 s="648" customFormat="1" ht="12.75" customHeight="1">
      <c r="A41" s="648" t="s">
        <v>21</v>
      </c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>
      <c r="A42" s="648" t="s">
        <v>651</v>
      </c>
      <c r="K42" s="648"/>
      <c r="L42" s="648"/>
      <c r="M42" s="648"/>
      <c r="N42" s="648"/>
      <c r="O42" s="648"/>
      <c r="P42" s="648"/>
      <c r="Q42" s="648"/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>
      <c r="A43" s="648" t="s">
        <v>23</v>
      </c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  <row r="44" spans="1:33">
      <c r="R44" s="939"/>
      <c r="S44" s="939"/>
      <c r="T44" s="939"/>
      <c r="U44" s="939"/>
      <c r="V44" s="939"/>
      <c r="W44" s="939"/>
      <c r="X44" s="939"/>
      <c r="Y44" s="939"/>
      <c r="Z44" s="939"/>
      <c r="AA44" s="939"/>
      <c r="AB44" s="939"/>
      <c r="AC44" s="939"/>
      <c r="AD44" s="939"/>
      <c r="AE44" s="939"/>
      <c r="AF44" s="939"/>
      <c r="AG44" s="93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rgb="FF92D050"/>
  </sheetPr>
  <dimension ref="A1:AG44"/>
  <sheetViews>
    <sheetView zoomScale="85" zoomScaleNormal="85" workbookViewId="0">
      <selection activeCell="Q4" sqref="Q4"/>
    </sheetView>
  </sheetViews>
  <sheetFormatPr defaultRowHeight="12.75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>
      <c r="B1" s="3068" t="s">
        <v>484</v>
      </c>
      <c r="C1" s="2142"/>
      <c r="D1" s="2142"/>
      <c r="E1" s="2142"/>
      <c r="F1" s="2142"/>
      <c r="J1" s="801" t="s">
        <v>176</v>
      </c>
      <c r="K1" s="3065" t="s">
        <v>684</v>
      </c>
      <c r="L1" s="3054"/>
      <c r="M1" s="3054"/>
      <c r="N1" s="3054"/>
      <c r="O1" s="3054"/>
      <c r="P1" s="3054"/>
      <c r="Q1" s="3054"/>
      <c r="R1" s="882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61" customFormat="1" ht="10.5" customHeight="1">
      <c r="B2" s="3069" t="s">
        <v>1</v>
      </c>
      <c r="C2" s="2128"/>
      <c r="D2" s="2128"/>
      <c r="E2" s="2128"/>
      <c r="F2" s="2128"/>
      <c r="K2" s="936"/>
      <c r="L2" s="936"/>
      <c r="M2" s="936"/>
      <c r="N2" s="883" t="s">
        <v>2</v>
      </c>
      <c r="O2" s="662"/>
      <c r="P2" s="662"/>
      <c r="Q2" s="662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61" customFormat="1" ht="13.5" customHeight="1">
      <c r="B3" s="663" t="s">
        <v>132</v>
      </c>
      <c r="N3" s="661" t="s">
        <v>3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61" customFormat="1" ht="15" customHeight="1">
      <c r="B4" s="3071" t="s">
        <v>4</v>
      </c>
      <c r="C4" s="2142"/>
      <c r="D4" s="664"/>
      <c r="E4" s="936"/>
      <c r="F4" s="936"/>
      <c r="G4" s="936"/>
      <c r="H4" s="936"/>
      <c r="I4" s="884" t="s">
        <v>5</v>
      </c>
      <c r="J4" s="662"/>
      <c r="K4" s="662"/>
      <c r="L4" s="662"/>
      <c r="O4" s="650" t="s">
        <v>662</v>
      </c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61" customFormat="1" ht="9.75" customHeight="1">
      <c r="B5" s="3070" t="s">
        <v>7</v>
      </c>
      <c r="C5" s="2140"/>
      <c r="D5" s="662"/>
      <c r="E5" s="662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61" customFormat="1" ht="12" customHeight="1">
      <c r="A6" s="307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61" customFormat="1" ht="15.75">
      <c r="A7" s="307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61" customFormat="1" ht="9" customHeight="1">
      <c r="A8" s="1311" t="s">
        <v>447</v>
      </c>
      <c r="B8" s="1316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61" customFormat="1">
      <c r="A9" s="3072" t="s">
        <v>9</v>
      </c>
      <c r="B9" s="3066" t="s">
        <v>10</v>
      </c>
      <c r="C9" s="2465"/>
      <c r="D9" s="2465"/>
      <c r="E9" s="2465"/>
      <c r="F9" s="2465"/>
      <c r="G9" s="2465"/>
      <c r="H9" s="2465"/>
      <c r="I9" s="2466"/>
      <c r="J9" s="3066" t="s">
        <v>11</v>
      </c>
      <c r="K9" s="2465"/>
      <c r="L9" s="2465"/>
      <c r="M9" s="2465"/>
      <c r="N9" s="2465"/>
      <c r="O9" s="2465"/>
      <c r="P9" s="2465"/>
      <c r="Q9" s="2466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61" customFormat="1">
      <c r="A10" s="2462"/>
      <c r="B10" s="3067" t="s">
        <v>664</v>
      </c>
      <c r="C10" s="2135"/>
      <c r="D10" s="2135"/>
      <c r="E10" s="2136"/>
      <c r="F10" s="3061" t="s">
        <v>663</v>
      </c>
      <c r="G10" s="2573"/>
      <c r="H10" s="2573"/>
      <c r="I10" s="2574"/>
      <c r="J10" s="3067" t="s">
        <v>664</v>
      </c>
      <c r="K10" s="2135"/>
      <c r="L10" s="2135"/>
      <c r="M10" s="2136"/>
      <c r="N10" s="3067" t="s">
        <v>663</v>
      </c>
      <c r="O10" s="2135"/>
      <c r="P10" s="2135"/>
      <c r="Q10" s="2136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61" customFormat="1">
      <c r="A11" s="2462"/>
      <c r="B11" s="3067" t="s">
        <v>14</v>
      </c>
      <c r="C11" s="2135"/>
      <c r="E11" s="666">
        <v>2400</v>
      </c>
      <c r="F11" s="3067" t="s">
        <v>14</v>
      </c>
      <c r="G11" s="2135"/>
      <c r="H11" s="665"/>
      <c r="I11" s="666">
        <v>3600</v>
      </c>
      <c r="J11" s="3067" t="s">
        <v>14</v>
      </c>
      <c r="K11" s="2135"/>
      <c r="L11" s="665"/>
      <c r="M11" s="666">
        <v>2400</v>
      </c>
      <c r="N11" s="3067" t="s">
        <v>14</v>
      </c>
      <c r="O11" s="2135"/>
      <c r="P11" s="665"/>
      <c r="Q11" s="666">
        <v>3600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68" customFormat="1" ht="35.25" customHeight="1">
      <c r="A12" s="2463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>
      <c r="A14" s="671">
        <v>0</v>
      </c>
      <c r="B14" s="1764"/>
      <c r="C14" s="1773"/>
      <c r="D14" s="1773"/>
      <c r="E14" s="1774"/>
      <c r="F14" s="1773"/>
      <c r="G14" s="1773"/>
      <c r="H14" s="1773"/>
      <c r="I14" s="1774"/>
      <c r="J14" s="1733"/>
      <c r="K14" s="1773"/>
      <c r="L14" s="1773"/>
      <c r="M14" s="1774"/>
      <c r="N14" s="1773"/>
      <c r="O14" s="790"/>
      <c r="P14" s="790"/>
      <c r="Q14" s="926"/>
    </row>
    <row r="15" spans="1:33" s="1375" customFormat="1" ht="15">
      <c r="A15" s="1372">
        <v>1</v>
      </c>
      <c r="B15" s="1764"/>
      <c r="C15" s="1773"/>
      <c r="D15" s="1773"/>
      <c r="E15" s="1775">
        <v>241.2</v>
      </c>
      <c r="F15" s="1773"/>
      <c r="G15" s="1773"/>
      <c r="H15" s="1773"/>
      <c r="I15" s="1775">
        <v>176.76</v>
      </c>
      <c r="J15" s="1733"/>
      <c r="K15" s="1773"/>
      <c r="L15" s="1773"/>
      <c r="M15" s="1603">
        <v>142.56</v>
      </c>
      <c r="N15" s="1773"/>
      <c r="O15" s="1373"/>
      <c r="P15" s="1373"/>
      <c r="Q15" s="1374">
        <v>92.88</v>
      </c>
    </row>
    <row r="16" spans="1:33" s="668" customFormat="1" ht="15">
      <c r="A16" s="671">
        <v>2</v>
      </c>
      <c r="B16" s="1764"/>
      <c r="C16" s="1773"/>
      <c r="D16" s="1773"/>
      <c r="E16" s="1775">
        <v>212.04</v>
      </c>
      <c r="F16" s="1773"/>
      <c r="G16" s="1773"/>
      <c r="H16" s="1773"/>
      <c r="I16" s="1775">
        <v>158.04</v>
      </c>
      <c r="J16" s="1733"/>
      <c r="K16" s="1773"/>
      <c r="L16" s="1773"/>
      <c r="M16" s="1603">
        <v>138.24</v>
      </c>
      <c r="N16" s="1773"/>
      <c r="O16" s="790"/>
      <c r="P16" s="790"/>
      <c r="Q16" s="1171">
        <v>88.56</v>
      </c>
    </row>
    <row r="17" spans="1:17" s="668" customFormat="1" ht="15">
      <c r="A17" s="671">
        <v>3</v>
      </c>
      <c r="B17" s="1764"/>
      <c r="C17" s="1773"/>
      <c r="D17" s="1773"/>
      <c r="E17" s="1775">
        <v>173.88</v>
      </c>
      <c r="F17" s="1773"/>
      <c r="G17" s="1773"/>
      <c r="H17" s="1773"/>
      <c r="I17" s="1775">
        <v>125.28</v>
      </c>
      <c r="J17" s="1733"/>
      <c r="K17" s="1773"/>
      <c r="L17" s="1773"/>
      <c r="M17" s="1603">
        <v>120.60000000000001</v>
      </c>
      <c r="N17" s="1773"/>
      <c r="O17" s="790"/>
      <c r="P17" s="790"/>
      <c r="Q17" s="1171">
        <v>72</v>
      </c>
    </row>
    <row r="18" spans="1:17" s="668" customFormat="1" ht="15">
      <c r="A18" s="671">
        <v>4</v>
      </c>
      <c r="B18" s="1764"/>
      <c r="C18" s="1773"/>
      <c r="D18" s="1773"/>
      <c r="E18" s="1775">
        <v>146.16</v>
      </c>
      <c r="F18" s="1773"/>
      <c r="G18" s="1773"/>
      <c r="H18" s="1773"/>
      <c r="I18" s="1775">
        <v>115.92</v>
      </c>
      <c r="J18" s="1733"/>
      <c r="K18" s="1773"/>
      <c r="L18" s="1773"/>
      <c r="M18" s="1603">
        <v>89.28</v>
      </c>
      <c r="N18" s="1773"/>
      <c r="O18" s="790"/>
      <c r="P18" s="790"/>
      <c r="Q18" s="1171">
        <v>67.319999999999993</v>
      </c>
    </row>
    <row r="19" spans="1:17" s="668" customFormat="1" ht="15">
      <c r="A19" s="671">
        <v>5</v>
      </c>
      <c r="B19" s="1764"/>
      <c r="C19" s="1773"/>
      <c r="D19" s="1773"/>
      <c r="E19" s="1775">
        <v>147.24</v>
      </c>
      <c r="F19" s="1773"/>
      <c r="G19" s="1773"/>
      <c r="H19" s="1773"/>
      <c r="I19" s="1775">
        <v>120.6</v>
      </c>
      <c r="J19" s="1733"/>
      <c r="K19" s="1773"/>
      <c r="L19" s="1773"/>
      <c r="M19" s="1603">
        <v>87.12</v>
      </c>
      <c r="N19" s="1773"/>
      <c r="O19" s="790"/>
      <c r="P19" s="790"/>
      <c r="Q19" s="1171">
        <v>68.399999999999991</v>
      </c>
    </row>
    <row r="20" spans="1:17" s="668" customFormat="1" ht="15">
      <c r="A20" s="671">
        <v>6</v>
      </c>
      <c r="B20" s="1764"/>
      <c r="C20" s="1773"/>
      <c r="D20" s="1773"/>
      <c r="E20" s="1775">
        <v>151.56</v>
      </c>
      <c r="F20" s="1773"/>
      <c r="G20" s="1773"/>
      <c r="H20" s="1773"/>
      <c r="I20" s="1775">
        <v>128.52000000000001</v>
      </c>
      <c r="J20" s="1733"/>
      <c r="K20" s="1773"/>
      <c r="L20" s="1773"/>
      <c r="M20" s="1603">
        <v>90</v>
      </c>
      <c r="N20" s="1773"/>
      <c r="O20" s="790"/>
      <c r="P20" s="790"/>
      <c r="Q20" s="1171">
        <v>69.84</v>
      </c>
    </row>
    <row r="21" spans="1:17" s="668" customFormat="1" ht="15">
      <c r="A21" s="671">
        <v>7</v>
      </c>
      <c r="B21" s="1764"/>
      <c r="C21" s="1773"/>
      <c r="D21" s="1773"/>
      <c r="E21" s="1775">
        <v>193.32</v>
      </c>
      <c r="F21" s="1773"/>
      <c r="G21" s="1773"/>
      <c r="H21" s="1773"/>
      <c r="I21" s="1775">
        <v>167.04</v>
      </c>
      <c r="J21" s="1733"/>
      <c r="K21" s="1773"/>
      <c r="L21" s="1773"/>
      <c r="M21" s="1603">
        <v>92.16</v>
      </c>
      <c r="N21" s="1773"/>
      <c r="O21" s="790"/>
      <c r="P21" s="790"/>
      <c r="Q21" s="1171">
        <v>73.080000000000013</v>
      </c>
    </row>
    <row r="22" spans="1:17" s="668" customFormat="1" ht="15">
      <c r="A22" s="671">
        <v>8</v>
      </c>
      <c r="B22" s="1764"/>
      <c r="C22" s="1773"/>
      <c r="D22" s="1773"/>
      <c r="E22" s="1775">
        <v>234.71999999999997</v>
      </c>
      <c r="F22" s="1773"/>
      <c r="G22" s="1773"/>
      <c r="H22" s="1773"/>
      <c r="I22" s="1775">
        <v>176.04</v>
      </c>
      <c r="J22" s="1733"/>
      <c r="K22" s="1773"/>
      <c r="L22" s="1773"/>
      <c r="M22" s="1603">
        <v>101.52</v>
      </c>
      <c r="N22" s="1773"/>
      <c r="O22" s="790"/>
      <c r="P22" s="790"/>
      <c r="Q22" s="1171">
        <v>81.72</v>
      </c>
    </row>
    <row r="23" spans="1:17" s="668" customFormat="1" ht="15">
      <c r="A23" s="671">
        <v>9</v>
      </c>
      <c r="B23" s="1764"/>
      <c r="C23" s="1773"/>
      <c r="D23" s="1773"/>
      <c r="E23" s="1775">
        <v>675</v>
      </c>
      <c r="F23" s="1773"/>
      <c r="G23" s="1773"/>
      <c r="H23" s="1773"/>
      <c r="I23" s="1775">
        <v>260.28000000000003</v>
      </c>
      <c r="J23" s="1733"/>
      <c r="K23" s="1773"/>
      <c r="L23" s="1773"/>
      <c r="M23" s="1603">
        <v>472.68000000000006</v>
      </c>
      <c r="N23" s="1773"/>
      <c r="O23" s="790"/>
      <c r="P23" s="790"/>
      <c r="Q23" s="1171">
        <v>187.56</v>
      </c>
    </row>
    <row r="24" spans="1:17" s="668" customFormat="1" ht="15">
      <c r="A24" s="671">
        <v>10</v>
      </c>
      <c r="B24" s="1764"/>
      <c r="C24" s="1773"/>
      <c r="D24" s="1773"/>
      <c r="E24" s="1775">
        <v>736.56</v>
      </c>
      <c r="F24" s="1773"/>
      <c r="G24" s="1773"/>
      <c r="H24" s="1773"/>
      <c r="I24" s="1775">
        <v>285.12</v>
      </c>
      <c r="J24" s="1733"/>
      <c r="K24" s="1773"/>
      <c r="L24" s="1773"/>
      <c r="M24" s="1603">
        <v>541.44000000000005</v>
      </c>
      <c r="N24" s="1773"/>
      <c r="O24" s="790"/>
      <c r="P24" s="790"/>
      <c r="Q24" s="1171">
        <v>191.88</v>
      </c>
    </row>
    <row r="25" spans="1:17" s="668" customFormat="1" ht="15">
      <c r="A25" s="671">
        <v>11</v>
      </c>
      <c r="B25" s="1764"/>
      <c r="C25" s="1773"/>
      <c r="D25" s="1773"/>
      <c r="E25" s="1775">
        <v>706.68000000000006</v>
      </c>
      <c r="F25" s="1773"/>
      <c r="G25" s="1773"/>
      <c r="H25" s="1773"/>
      <c r="I25" s="1775">
        <v>250.92</v>
      </c>
      <c r="J25" s="1733"/>
      <c r="K25" s="1773"/>
      <c r="L25" s="1773"/>
      <c r="M25" s="1603">
        <v>490.32</v>
      </c>
      <c r="N25" s="1773"/>
      <c r="O25" s="790"/>
      <c r="P25" s="790"/>
      <c r="Q25" s="1171">
        <v>145.80000000000001</v>
      </c>
    </row>
    <row r="26" spans="1:17" s="668" customFormat="1" ht="15">
      <c r="A26" s="671">
        <v>12</v>
      </c>
      <c r="B26" s="1764"/>
      <c r="C26" s="1773"/>
      <c r="D26" s="1773"/>
      <c r="E26" s="1775">
        <v>752.04</v>
      </c>
      <c r="F26" s="1773"/>
      <c r="G26" s="1773"/>
      <c r="H26" s="1773"/>
      <c r="I26" s="1775">
        <v>292.32</v>
      </c>
      <c r="J26" s="1733"/>
      <c r="K26" s="1773"/>
      <c r="L26" s="1773"/>
      <c r="M26" s="1603">
        <v>555.84</v>
      </c>
      <c r="N26" s="1773"/>
      <c r="O26" s="790"/>
      <c r="P26" s="790"/>
      <c r="Q26" s="1171">
        <v>220.68</v>
      </c>
    </row>
    <row r="27" spans="1:17" s="668" customFormat="1" ht="15">
      <c r="A27" s="671">
        <v>13</v>
      </c>
      <c r="B27" s="1764"/>
      <c r="C27" s="1773"/>
      <c r="D27" s="1773"/>
      <c r="E27" s="1775">
        <v>533.52</v>
      </c>
      <c r="F27" s="1773"/>
      <c r="G27" s="1773"/>
      <c r="H27" s="1773"/>
      <c r="I27" s="1775">
        <v>224.64</v>
      </c>
      <c r="J27" s="1733"/>
      <c r="K27" s="1773"/>
      <c r="L27" s="1773"/>
      <c r="M27" s="1603">
        <v>355.68</v>
      </c>
      <c r="N27" s="1773"/>
      <c r="O27" s="790"/>
      <c r="P27" s="790"/>
      <c r="Q27" s="1171">
        <v>127.8</v>
      </c>
    </row>
    <row r="28" spans="1:17" s="668" customFormat="1" ht="15">
      <c r="A28" s="671">
        <v>14</v>
      </c>
      <c r="B28" s="1764"/>
      <c r="C28" s="1773"/>
      <c r="D28" s="1773"/>
      <c r="E28" s="1775">
        <v>796.68000000000006</v>
      </c>
      <c r="F28" s="1773"/>
      <c r="G28" s="1773"/>
      <c r="H28" s="1773"/>
      <c r="I28" s="1775">
        <v>281.52</v>
      </c>
      <c r="J28" s="1733"/>
      <c r="K28" s="1773"/>
      <c r="L28" s="1773"/>
      <c r="M28" s="1603">
        <v>581.40000000000009</v>
      </c>
      <c r="N28" s="1773"/>
      <c r="O28" s="790"/>
      <c r="P28" s="790"/>
      <c r="Q28" s="1171">
        <v>201.96</v>
      </c>
    </row>
    <row r="29" spans="1:17" s="668" customFormat="1" ht="15">
      <c r="A29" s="671">
        <v>15</v>
      </c>
      <c r="B29" s="1764"/>
      <c r="C29" s="1773"/>
      <c r="D29" s="1773"/>
      <c r="E29" s="1775">
        <v>759.6</v>
      </c>
      <c r="F29" s="1773"/>
      <c r="G29" s="1773"/>
      <c r="H29" s="1773"/>
      <c r="I29" s="1775">
        <v>276.48</v>
      </c>
      <c r="J29" s="1733"/>
      <c r="K29" s="1773"/>
      <c r="L29" s="1773"/>
      <c r="M29" s="1603">
        <v>555.84</v>
      </c>
      <c r="N29" s="1773"/>
      <c r="O29" s="790"/>
      <c r="P29" s="790"/>
      <c r="Q29" s="1171">
        <v>185.76</v>
      </c>
    </row>
    <row r="30" spans="1:17" s="668" customFormat="1" ht="15">
      <c r="A30" s="671">
        <v>16</v>
      </c>
      <c r="B30" s="1764"/>
      <c r="C30" s="1773"/>
      <c r="D30" s="1773"/>
      <c r="E30" s="1775">
        <v>694.08</v>
      </c>
      <c r="F30" s="1773"/>
      <c r="G30" s="1773"/>
      <c r="H30" s="1773"/>
      <c r="I30" s="1775">
        <v>281.88</v>
      </c>
      <c r="J30" s="1733"/>
      <c r="K30" s="1773"/>
      <c r="L30" s="1773"/>
      <c r="M30" s="1603">
        <v>506.16000000000008</v>
      </c>
      <c r="N30" s="1773"/>
      <c r="O30" s="790"/>
      <c r="P30" s="790"/>
      <c r="Q30" s="1171">
        <v>177.12</v>
      </c>
    </row>
    <row r="31" spans="1:17" s="672" customFormat="1" ht="15">
      <c r="A31" s="671">
        <v>17</v>
      </c>
      <c r="B31" s="1764"/>
      <c r="C31" s="1773"/>
      <c r="D31" s="1773"/>
      <c r="E31" s="1775">
        <v>621.72</v>
      </c>
      <c r="F31" s="1773"/>
      <c r="G31" s="1773"/>
      <c r="H31" s="1773"/>
      <c r="I31" s="1775">
        <v>290.15999999999997</v>
      </c>
      <c r="J31" s="1733"/>
      <c r="K31" s="1773"/>
      <c r="L31" s="1773"/>
      <c r="M31" s="1603">
        <v>443.88</v>
      </c>
      <c r="N31" s="1773"/>
      <c r="O31" s="790"/>
      <c r="P31" s="790"/>
      <c r="Q31" s="1171">
        <v>207.36</v>
      </c>
    </row>
    <row r="32" spans="1:17" s="672" customFormat="1" ht="15">
      <c r="A32" s="671">
        <v>18</v>
      </c>
      <c r="B32" s="1764"/>
      <c r="C32" s="1773"/>
      <c r="D32" s="1773"/>
      <c r="E32" s="1775">
        <v>483.12</v>
      </c>
      <c r="F32" s="1773"/>
      <c r="G32" s="1773"/>
      <c r="H32" s="1773"/>
      <c r="I32" s="1775">
        <v>248.76000000000002</v>
      </c>
      <c r="J32" s="1733"/>
      <c r="K32" s="1773"/>
      <c r="L32" s="1773"/>
      <c r="M32" s="1603">
        <v>281.15999999999997</v>
      </c>
      <c r="N32" s="1773"/>
      <c r="O32" s="790"/>
      <c r="P32" s="790"/>
      <c r="Q32" s="1171">
        <v>121.68</v>
      </c>
    </row>
    <row r="33" spans="1:33" s="672" customFormat="1" ht="15">
      <c r="A33" s="671">
        <v>19</v>
      </c>
      <c r="B33" s="1764"/>
      <c r="C33" s="1773"/>
      <c r="D33" s="1773"/>
      <c r="E33" s="1775">
        <v>486</v>
      </c>
      <c r="F33" s="1773"/>
      <c r="G33" s="1773"/>
      <c r="H33" s="1773"/>
      <c r="I33" s="1775">
        <v>222.12</v>
      </c>
      <c r="J33" s="1733"/>
      <c r="K33" s="1773"/>
      <c r="L33" s="1773"/>
      <c r="M33" s="1603">
        <v>260.64</v>
      </c>
      <c r="N33" s="1773"/>
      <c r="O33" s="790"/>
      <c r="P33" s="790"/>
      <c r="Q33" s="1171">
        <v>75.599999999999994</v>
      </c>
    </row>
    <row r="34" spans="1:33" s="672" customFormat="1" ht="15">
      <c r="A34" s="671">
        <v>20</v>
      </c>
      <c r="B34" s="1764"/>
      <c r="C34" s="1773"/>
      <c r="D34" s="1773"/>
      <c r="E34" s="1775">
        <v>466.91999999999996</v>
      </c>
      <c r="F34" s="1773"/>
      <c r="G34" s="1773"/>
      <c r="H34" s="1773"/>
      <c r="I34" s="1775">
        <v>234.72000000000003</v>
      </c>
      <c r="J34" s="1733"/>
      <c r="K34" s="1773"/>
      <c r="L34" s="1773"/>
      <c r="M34" s="1603">
        <v>237.24</v>
      </c>
      <c r="N34" s="1773"/>
      <c r="O34" s="790"/>
      <c r="P34" s="790"/>
      <c r="Q34" s="1171">
        <v>77.400000000000006</v>
      </c>
    </row>
    <row r="35" spans="1:33" s="672" customFormat="1" ht="15">
      <c r="A35" s="671">
        <v>21</v>
      </c>
      <c r="B35" s="1764"/>
      <c r="C35" s="1773"/>
      <c r="D35" s="1773"/>
      <c r="E35" s="1775">
        <v>450</v>
      </c>
      <c r="F35" s="1773"/>
      <c r="G35" s="1773"/>
      <c r="H35" s="1773"/>
      <c r="I35" s="1775">
        <v>229.68</v>
      </c>
      <c r="J35" s="1733"/>
      <c r="K35" s="1773"/>
      <c r="L35" s="1773"/>
      <c r="M35" s="1603">
        <v>212.76</v>
      </c>
      <c r="N35" s="1773"/>
      <c r="O35" s="790"/>
      <c r="P35" s="790"/>
      <c r="Q35" s="1171">
        <v>70.2</v>
      </c>
    </row>
    <row r="36" spans="1:33" s="672" customFormat="1" ht="15">
      <c r="A36" s="671">
        <v>22</v>
      </c>
      <c r="B36" s="1764"/>
      <c r="C36" s="1773"/>
      <c r="D36" s="1773"/>
      <c r="E36" s="1775">
        <v>455.76000000000005</v>
      </c>
      <c r="F36" s="1773"/>
      <c r="G36" s="1773"/>
      <c r="H36" s="1773"/>
      <c r="I36" s="1775">
        <v>230.39999999999998</v>
      </c>
      <c r="J36" s="1733"/>
      <c r="K36" s="1773"/>
      <c r="L36" s="1773"/>
      <c r="M36" s="1603">
        <v>212.4</v>
      </c>
      <c r="N36" s="1773"/>
      <c r="O36" s="790"/>
      <c r="P36" s="790"/>
      <c r="Q36" s="1171">
        <v>67.319999999999993</v>
      </c>
    </row>
    <row r="37" spans="1:33" s="672" customFormat="1" ht="15">
      <c r="A37" s="671">
        <v>23</v>
      </c>
      <c r="B37" s="1764"/>
      <c r="C37" s="1773"/>
      <c r="D37" s="1773"/>
      <c r="E37" s="1946">
        <v>432.72</v>
      </c>
      <c r="F37" s="1773"/>
      <c r="G37" s="1773"/>
      <c r="H37" s="1773"/>
      <c r="I37" s="1775">
        <v>200.88</v>
      </c>
      <c r="J37" s="1733"/>
      <c r="K37" s="1773"/>
      <c r="L37" s="1773"/>
      <c r="M37" s="1603">
        <v>213.12</v>
      </c>
      <c r="N37" s="1773"/>
      <c r="O37" s="790"/>
      <c r="P37" s="790"/>
      <c r="Q37" s="1171">
        <v>69.48</v>
      </c>
    </row>
    <row r="38" spans="1:33" s="672" customFormat="1" ht="15">
      <c r="A38" s="671">
        <v>24</v>
      </c>
      <c r="B38" s="1764"/>
      <c r="C38" s="1773"/>
      <c r="D38" s="1773"/>
      <c r="E38" s="1946">
        <v>343.44</v>
      </c>
      <c r="F38" s="1773"/>
      <c r="G38" s="1773"/>
      <c r="H38" s="1773"/>
      <c r="I38" s="1775">
        <v>189</v>
      </c>
      <c r="J38" s="1733"/>
      <c r="K38" s="1773"/>
      <c r="L38" s="1773"/>
      <c r="M38" s="1603">
        <v>182.88</v>
      </c>
      <c r="N38" s="1773"/>
      <c r="O38" s="790"/>
      <c r="P38" s="790"/>
      <c r="Q38" s="1171">
        <v>77.760000000000005</v>
      </c>
    </row>
    <row r="39" spans="1:33" s="672" customFormat="1" ht="15">
      <c r="A39" s="671" t="s">
        <v>19</v>
      </c>
      <c r="B39" s="1351"/>
      <c r="C39" s="1773"/>
      <c r="D39" s="1773"/>
      <c r="E39" s="1776">
        <f>SUM(E15:E38)</f>
        <v>10893.960000000001</v>
      </c>
      <c r="F39" s="1773"/>
      <c r="G39" s="1773"/>
      <c r="H39" s="1773"/>
      <c r="I39" s="1776">
        <f>SUM(I15:I38)</f>
        <v>5167.08</v>
      </c>
      <c r="J39" s="1773"/>
      <c r="K39" s="1773"/>
      <c r="L39" s="1773"/>
      <c r="M39" s="1776">
        <f>SUM(M15:M38)</f>
        <v>6964.92</v>
      </c>
      <c r="N39" s="1773"/>
      <c r="O39" s="790"/>
      <c r="P39" s="790"/>
      <c r="Q39" s="1170">
        <f>SUM(Q15:Q38)</f>
        <v>2819.1600000000003</v>
      </c>
    </row>
    <row r="40" spans="1:33" s="661" customFormat="1" ht="12.75" customHeight="1">
      <c r="A40" s="661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61" customFormat="1" ht="12.75" customHeight="1">
      <c r="A41" s="661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>
      <c r="A42" s="661" t="s">
        <v>651</v>
      </c>
      <c r="K42" s="661"/>
      <c r="L42" s="661"/>
      <c r="M42" s="661"/>
      <c r="N42" s="661"/>
      <c r="O42" s="661"/>
      <c r="P42" s="661"/>
      <c r="Q42" s="661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>
      <c r="A43" s="661" t="s">
        <v>23</v>
      </c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138</v>
      </c>
      <c r="L1" s="3054"/>
      <c r="M1" s="3054"/>
      <c r="N1" s="3054"/>
      <c r="O1" s="3054"/>
      <c r="P1" s="3054"/>
      <c r="Q1" s="3054"/>
      <c r="R1" s="886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K2" s="934"/>
      <c r="L2" s="934"/>
      <c r="M2" s="93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132</v>
      </c>
      <c r="N3" s="1070" t="s">
        <v>142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448</v>
      </c>
      <c r="B8" s="1297" t="s">
        <v>449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611</v>
      </c>
      <c r="C10" s="2135"/>
      <c r="D10" s="2135"/>
      <c r="E10" s="2136"/>
      <c r="F10" s="3077" t="s">
        <v>610</v>
      </c>
      <c r="G10" s="2135"/>
      <c r="H10" s="2135"/>
      <c r="I10" s="2136"/>
      <c r="J10" s="3077" t="s">
        <v>609</v>
      </c>
      <c r="K10" s="2135"/>
      <c r="L10" s="2135"/>
      <c r="M10" s="2136"/>
      <c r="N10" s="3077" t="s">
        <v>608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600</v>
      </c>
      <c r="F11" s="3077" t="s">
        <v>14</v>
      </c>
      <c r="G11" s="2135"/>
      <c r="H11" s="678"/>
      <c r="I11" s="679">
        <v>600</v>
      </c>
      <c r="J11" s="3077" t="s">
        <v>14</v>
      </c>
      <c r="K11" s="2135"/>
      <c r="L11" s="678"/>
      <c r="M11" s="679">
        <v>600</v>
      </c>
      <c r="N11" s="3077" t="s">
        <v>14</v>
      </c>
      <c r="O11" s="2135"/>
      <c r="P11" s="678"/>
      <c r="Q11" s="679">
        <v>600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64"/>
      <c r="C14" s="1777"/>
      <c r="D14" s="1848"/>
      <c r="E14" s="1778"/>
      <c r="F14" s="1733"/>
      <c r="G14" s="1777"/>
      <c r="H14" s="1777"/>
      <c r="I14" s="1778"/>
      <c r="J14" s="1733"/>
      <c r="K14" s="1777"/>
      <c r="L14" s="1777"/>
      <c r="M14" s="1778"/>
      <c r="N14" s="1733"/>
      <c r="O14" s="1777"/>
      <c r="P14" s="1777"/>
      <c r="Q14" s="1778"/>
    </row>
    <row r="15" spans="1:33" s="1369" customFormat="1" ht="15">
      <c r="A15" s="1362">
        <v>1</v>
      </c>
      <c r="B15" s="1764"/>
      <c r="C15" s="1777"/>
      <c r="D15" s="1848"/>
      <c r="E15" s="1790">
        <v>17.279999999999998</v>
      </c>
      <c r="F15" s="1733"/>
      <c r="G15" s="1777"/>
      <c r="H15" s="1777"/>
      <c r="I15" s="1603">
        <v>14.82</v>
      </c>
      <c r="J15" s="1733"/>
      <c r="K15" s="1777"/>
      <c r="L15" s="1777"/>
      <c r="M15" s="1603">
        <v>0.48</v>
      </c>
      <c r="N15" s="1733"/>
      <c r="O15" s="1777"/>
      <c r="P15" s="1777"/>
      <c r="Q15" s="1603">
        <v>3.78</v>
      </c>
    </row>
    <row r="16" spans="1:33" s="681" customFormat="1" ht="15">
      <c r="A16" s="684">
        <v>2</v>
      </c>
      <c r="B16" s="1764"/>
      <c r="C16" s="1777"/>
      <c r="D16" s="1848"/>
      <c r="E16" s="1790">
        <v>12.120000000000001</v>
      </c>
      <c r="F16" s="1733"/>
      <c r="G16" s="1777"/>
      <c r="H16" s="1777"/>
      <c r="I16" s="1603">
        <v>29.159999999999997</v>
      </c>
      <c r="J16" s="1733"/>
      <c r="K16" s="1777"/>
      <c r="L16" s="1777"/>
      <c r="M16" s="1603">
        <v>0.3</v>
      </c>
      <c r="N16" s="1733"/>
      <c r="O16" s="1777"/>
      <c r="P16" s="1777"/>
      <c r="Q16" s="1603">
        <v>3.7199999999999998</v>
      </c>
    </row>
    <row r="17" spans="1:17" s="681" customFormat="1" ht="15">
      <c r="A17" s="684">
        <v>3</v>
      </c>
      <c r="B17" s="1764"/>
      <c r="C17" s="1777"/>
      <c r="D17" s="1848"/>
      <c r="E17" s="1790">
        <v>10.559999999999999</v>
      </c>
      <c r="F17" s="1733"/>
      <c r="G17" s="1777"/>
      <c r="H17" s="1777"/>
      <c r="I17" s="1603">
        <v>17.939999999999998</v>
      </c>
      <c r="J17" s="1733"/>
      <c r="K17" s="1777"/>
      <c r="L17" s="1777"/>
      <c r="M17" s="1603">
        <v>1.2</v>
      </c>
      <c r="N17" s="1733"/>
      <c r="O17" s="1777"/>
      <c r="P17" s="1777"/>
      <c r="Q17" s="1603">
        <v>3.5399999999999996</v>
      </c>
    </row>
    <row r="18" spans="1:17" s="681" customFormat="1" ht="15">
      <c r="A18" s="684">
        <v>4</v>
      </c>
      <c r="B18" s="1764"/>
      <c r="C18" s="1777"/>
      <c r="D18" s="1848"/>
      <c r="E18" s="1790">
        <v>9.9</v>
      </c>
      <c r="F18" s="1733"/>
      <c r="G18" s="1777"/>
      <c r="H18" s="1777"/>
      <c r="I18" s="1603">
        <v>26.880000000000003</v>
      </c>
      <c r="J18" s="1733"/>
      <c r="K18" s="1777"/>
      <c r="L18" s="1777"/>
      <c r="M18" s="1603">
        <v>0.65999999999999992</v>
      </c>
      <c r="N18" s="1733"/>
      <c r="O18" s="1777"/>
      <c r="P18" s="1777"/>
      <c r="Q18" s="1603">
        <v>3.4799999999999995</v>
      </c>
    </row>
    <row r="19" spans="1:17" s="681" customFormat="1" ht="15">
      <c r="A19" s="684">
        <v>5</v>
      </c>
      <c r="B19" s="1764"/>
      <c r="C19" s="1777"/>
      <c r="D19" s="1848"/>
      <c r="E19" s="1790">
        <v>11.040000000000001</v>
      </c>
      <c r="F19" s="1733"/>
      <c r="G19" s="1777"/>
      <c r="H19" s="1777"/>
      <c r="I19" s="1603">
        <v>10.200000000000001</v>
      </c>
      <c r="J19" s="1733"/>
      <c r="K19" s="1777"/>
      <c r="L19" s="1777"/>
      <c r="M19" s="1603">
        <v>0.84</v>
      </c>
      <c r="N19" s="1733"/>
      <c r="O19" s="1777"/>
      <c r="P19" s="1777"/>
      <c r="Q19" s="1603">
        <v>2.8200000000000003</v>
      </c>
    </row>
    <row r="20" spans="1:17" s="681" customFormat="1" ht="15">
      <c r="A20" s="684">
        <v>6</v>
      </c>
      <c r="B20" s="1764"/>
      <c r="C20" s="1777"/>
      <c r="D20" s="1848"/>
      <c r="E20" s="1790">
        <v>11.579999999999998</v>
      </c>
      <c r="F20" s="1733"/>
      <c r="G20" s="1777"/>
      <c r="H20" s="1777"/>
      <c r="I20" s="1603">
        <v>8.1000000000000014</v>
      </c>
      <c r="J20" s="1733"/>
      <c r="K20" s="1777"/>
      <c r="L20" s="1777"/>
      <c r="M20" s="1603">
        <v>1.08</v>
      </c>
      <c r="N20" s="1733"/>
      <c r="O20" s="1777"/>
      <c r="P20" s="1777"/>
      <c r="Q20" s="1603">
        <v>3.3</v>
      </c>
    </row>
    <row r="21" spans="1:17" s="681" customFormat="1" ht="15">
      <c r="A21" s="684">
        <v>7</v>
      </c>
      <c r="B21" s="1764"/>
      <c r="C21" s="1777"/>
      <c r="D21" s="1848"/>
      <c r="E21" s="1790">
        <v>17.64</v>
      </c>
      <c r="F21" s="1733"/>
      <c r="G21" s="1777"/>
      <c r="H21" s="1777"/>
      <c r="I21" s="1603">
        <v>8.52</v>
      </c>
      <c r="J21" s="1733"/>
      <c r="K21" s="1777"/>
      <c r="L21" s="1777"/>
      <c r="M21" s="1603">
        <v>0.89999999999999991</v>
      </c>
      <c r="N21" s="1733"/>
      <c r="O21" s="1777"/>
      <c r="P21" s="1777"/>
      <c r="Q21" s="1603">
        <v>3.3599999999999994</v>
      </c>
    </row>
    <row r="22" spans="1:17" s="681" customFormat="1" ht="15">
      <c r="A22" s="684">
        <v>8</v>
      </c>
      <c r="B22" s="1764"/>
      <c r="C22" s="1777"/>
      <c r="D22" s="1848"/>
      <c r="E22" s="1790">
        <v>22.98</v>
      </c>
      <c r="F22" s="1733"/>
      <c r="G22" s="1777"/>
      <c r="H22" s="1777"/>
      <c r="I22" s="1603">
        <v>18.060000000000002</v>
      </c>
      <c r="J22" s="1733"/>
      <c r="K22" s="1777"/>
      <c r="L22" s="1777"/>
      <c r="M22" s="1603">
        <v>1.2</v>
      </c>
      <c r="N22" s="1733"/>
      <c r="O22" s="1777"/>
      <c r="P22" s="1777"/>
      <c r="Q22" s="1603">
        <v>5.16</v>
      </c>
    </row>
    <row r="23" spans="1:17" s="681" customFormat="1" ht="15">
      <c r="A23" s="684">
        <v>9</v>
      </c>
      <c r="B23" s="1764"/>
      <c r="C23" s="1777"/>
      <c r="D23" s="1848"/>
      <c r="E23" s="1790">
        <v>27.599999999999998</v>
      </c>
      <c r="F23" s="1733"/>
      <c r="G23" s="1777"/>
      <c r="H23" s="1777"/>
      <c r="I23" s="1603">
        <v>31.560000000000002</v>
      </c>
      <c r="J23" s="1733"/>
      <c r="K23" s="1777"/>
      <c r="L23" s="1777"/>
      <c r="M23" s="1603">
        <v>1.6199999999999999</v>
      </c>
      <c r="N23" s="1733"/>
      <c r="O23" s="1777"/>
      <c r="P23" s="1777"/>
      <c r="Q23" s="1603">
        <v>9</v>
      </c>
    </row>
    <row r="24" spans="1:17" s="681" customFormat="1" ht="15">
      <c r="A24" s="684">
        <v>10</v>
      </c>
      <c r="B24" s="1764"/>
      <c r="C24" s="1777"/>
      <c r="D24" s="1848"/>
      <c r="E24" s="1790">
        <v>38.159999999999997</v>
      </c>
      <c r="F24" s="1733"/>
      <c r="G24" s="1777"/>
      <c r="H24" s="1777"/>
      <c r="I24" s="1603">
        <v>33.480000000000004</v>
      </c>
      <c r="J24" s="1733"/>
      <c r="K24" s="1777"/>
      <c r="L24" s="1777"/>
      <c r="M24" s="1603">
        <v>16.2</v>
      </c>
      <c r="N24" s="1733"/>
      <c r="O24" s="1777"/>
      <c r="P24" s="1777"/>
      <c r="Q24" s="1603">
        <v>5.76</v>
      </c>
    </row>
    <row r="25" spans="1:17" s="681" customFormat="1" ht="15">
      <c r="A25" s="684">
        <v>11</v>
      </c>
      <c r="B25" s="1764"/>
      <c r="C25" s="1777"/>
      <c r="D25" s="1848"/>
      <c r="E25" s="1790">
        <v>29.939999999999998</v>
      </c>
      <c r="F25" s="1733"/>
      <c r="G25" s="1777"/>
      <c r="H25" s="1777"/>
      <c r="I25" s="1603">
        <v>42.900000000000006</v>
      </c>
      <c r="J25" s="1733"/>
      <c r="K25" s="1777"/>
      <c r="L25" s="1777"/>
      <c r="M25" s="1603">
        <v>11.280000000000001</v>
      </c>
      <c r="N25" s="1733"/>
      <c r="O25" s="1777"/>
      <c r="P25" s="1777"/>
      <c r="Q25" s="1603">
        <v>8.34</v>
      </c>
    </row>
    <row r="26" spans="1:17" s="681" customFormat="1" ht="15">
      <c r="A26" s="684">
        <v>12</v>
      </c>
      <c r="B26" s="1764"/>
      <c r="C26" s="1777"/>
      <c r="D26" s="1848"/>
      <c r="E26" s="1790">
        <v>26.1</v>
      </c>
      <c r="F26" s="1733"/>
      <c r="G26" s="1777"/>
      <c r="H26" s="1777"/>
      <c r="I26" s="1603">
        <v>39.479999999999997</v>
      </c>
      <c r="J26" s="1733"/>
      <c r="K26" s="1777"/>
      <c r="L26" s="1777"/>
      <c r="M26" s="1603">
        <v>5.6400000000000006</v>
      </c>
      <c r="N26" s="1733"/>
      <c r="O26" s="1777"/>
      <c r="P26" s="1777"/>
      <c r="Q26" s="1603">
        <v>10.98</v>
      </c>
    </row>
    <row r="27" spans="1:17" s="681" customFormat="1" ht="15">
      <c r="A27" s="684">
        <v>13</v>
      </c>
      <c r="B27" s="1764"/>
      <c r="C27" s="1777"/>
      <c r="D27" s="1848"/>
      <c r="E27" s="1790">
        <v>24.48</v>
      </c>
      <c r="F27" s="1733"/>
      <c r="G27" s="1777"/>
      <c r="H27" s="1777"/>
      <c r="I27" s="1603">
        <v>40.44</v>
      </c>
      <c r="J27" s="1733"/>
      <c r="K27" s="1777"/>
      <c r="L27" s="1777"/>
      <c r="M27" s="1603">
        <v>2.5799999999999996</v>
      </c>
      <c r="N27" s="1733"/>
      <c r="O27" s="1777"/>
      <c r="P27" s="1777"/>
      <c r="Q27" s="1603">
        <v>12.239999999999998</v>
      </c>
    </row>
    <row r="28" spans="1:17" s="681" customFormat="1" ht="15">
      <c r="A28" s="684">
        <v>14</v>
      </c>
      <c r="B28" s="1764"/>
      <c r="C28" s="1777"/>
      <c r="D28" s="1848"/>
      <c r="E28" s="1790">
        <v>23.46</v>
      </c>
      <c r="F28" s="1733"/>
      <c r="G28" s="1777"/>
      <c r="H28" s="1777"/>
      <c r="I28" s="1603">
        <v>19.38</v>
      </c>
      <c r="J28" s="1733"/>
      <c r="K28" s="1777"/>
      <c r="L28" s="1777"/>
      <c r="M28" s="1603">
        <v>2.76</v>
      </c>
      <c r="N28" s="1733"/>
      <c r="O28" s="1777"/>
      <c r="P28" s="1777"/>
      <c r="Q28" s="1603">
        <v>10.559999999999999</v>
      </c>
    </row>
    <row r="29" spans="1:17" s="681" customFormat="1" ht="15">
      <c r="A29" s="684">
        <v>15</v>
      </c>
      <c r="B29" s="1764"/>
      <c r="C29" s="1777"/>
      <c r="D29" s="1848"/>
      <c r="E29" s="1790">
        <v>28.14</v>
      </c>
      <c r="F29" s="1733"/>
      <c r="G29" s="1777"/>
      <c r="H29" s="1777"/>
      <c r="I29" s="1603">
        <v>17.82</v>
      </c>
      <c r="J29" s="1733"/>
      <c r="K29" s="1777"/>
      <c r="L29" s="1777"/>
      <c r="M29" s="1603">
        <v>3.4799999999999995</v>
      </c>
      <c r="N29" s="1733"/>
      <c r="O29" s="1777"/>
      <c r="P29" s="1777"/>
      <c r="Q29" s="1603">
        <v>7.1999999999999993</v>
      </c>
    </row>
    <row r="30" spans="1:17" s="681" customFormat="1" ht="15">
      <c r="A30" s="684">
        <v>16</v>
      </c>
      <c r="B30" s="1764"/>
      <c r="C30" s="1777"/>
      <c r="D30" s="1848"/>
      <c r="E30" s="1790">
        <v>29.1</v>
      </c>
      <c r="F30" s="1733"/>
      <c r="G30" s="1777"/>
      <c r="H30" s="1777"/>
      <c r="I30" s="1603">
        <v>17.100000000000001</v>
      </c>
      <c r="J30" s="1733"/>
      <c r="K30" s="1777"/>
      <c r="L30" s="1777"/>
      <c r="M30" s="1603">
        <v>3.2999999999999994</v>
      </c>
      <c r="N30" s="1733"/>
      <c r="O30" s="1777"/>
      <c r="P30" s="1777"/>
      <c r="Q30" s="1603">
        <v>5.2199999999999989</v>
      </c>
    </row>
    <row r="31" spans="1:17" s="685" customFormat="1" ht="15">
      <c r="A31" s="684">
        <v>17</v>
      </c>
      <c r="B31" s="1764"/>
      <c r="C31" s="1777"/>
      <c r="D31" s="1848"/>
      <c r="E31" s="1790">
        <v>28.32</v>
      </c>
      <c r="F31" s="1733"/>
      <c r="G31" s="1777"/>
      <c r="H31" s="1777"/>
      <c r="I31" s="1603">
        <v>17.400000000000002</v>
      </c>
      <c r="J31" s="1733"/>
      <c r="K31" s="1777"/>
      <c r="L31" s="1777"/>
      <c r="M31" s="1603">
        <v>1.7999999999999998</v>
      </c>
      <c r="N31" s="1733"/>
      <c r="O31" s="1777"/>
      <c r="P31" s="1777"/>
      <c r="Q31" s="1603">
        <v>6.48</v>
      </c>
    </row>
    <row r="32" spans="1:17" s="685" customFormat="1" ht="15">
      <c r="A32" s="684">
        <v>18</v>
      </c>
      <c r="B32" s="1764"/>
      <c r="C32" s="1777"/>
      <c r="D32" s="1848"/>
      <c r="E32" s="1790">
        <v>22.740000000000002</v>
      </c>
      <c r="F32" s="1733"/>
      <c r="G32" s="1777"/>
      <c r="H32" s="1777"/>
      <c r="I32" s="1603">
        <v>17.159999999999997</v>
      </c>
      <c r="J32" s="1733"/>
      <c r="K32" s="1777"/>
      <c r="L32" s="1777"/>
      <c r="M32" s="1603">
        <v>1.7399999999999998</v>
      </c>
      <c r="N32" s="1733"/>
      <c r="O32" s="1777"/>
      <c r="P32" s="1777"/>
      <c r="Q32" s="1603">
        <v>4.6199999999999992</v>
      </c>
    </row>
    <row r="33" spans="1:33" s="685" customFormat="1" ht="15">
      <c r="A33" s="684">
        <v>19</v>
      </c>
      <c r="B33" s="1764"/>
      <c r="C33" s="1777"/>
      <c r="D33" s="1848"/>
      <c r="E33" s="1790">
        <v>27.119999999999997</v>
      </c>
      <c r="F33" s="1733"/>
      <c r="G33" s="1777"/>
      <c r="H33" s="1777"/>
      <c r="I33" s="1603">
        <v>23.46</v>
      </c>
      <c r="J33" s="1733"/>
      <c r="K33" s="1777"/>
      <c r="L33" s="1777"/>
      <c r="M33" s="1603">
        <v>1.7399999999999998</v>
      </c>
      <c r="N33" s="1733"/>
      <c r="O33" s="1777"/>
      <c r="P33" s="1777"/>
      <c r="Q33" s="1603">
        <v>4.379999999999999</v>
      </c>
    </row>
    <row r="34" spans="1:33" s="685" customFormat="1" ht="15">
      <c r="A34" s="684">
        <v>20</v>
      </c>
      <c r="B34" s="1764"/>
      <c r="C34" s="1777"/>
      <c r="D34" s="1848"/>
      <c r="E34" s="1790">
        <v>31.86</v>
      </c>
      <c r="F34" s="1733"/>
      <c r="G34" s="1777"/>
      <c r="H34" s="1777"/>
      <c r="I34" s="1603">
        <v>19.86</v>
      </c>
      <c r="J34" s="1733"/>
      <c r="K34" s="1777"/>
      <c r="L34" s="1777"/>
      <c r="M34" s="1603">
        <v>1.6799999999999997</v>
      </c>
      <c r="N34" s="1733"/>
      <c r="O34" s="1777"/>
      <c r="P34" s="1777"/>
      <c r="Q34" s="1603">
        <v>6.2999999999999989</v>
      </c>
    </row>
    <row r="35" spans="1:33" s="685" customFormat="1" ht="15">
      <c r="A35" s="684">
        <v>21</v>
      </c>
      <c r="B35" s="1764"/>
      <c r="C35" s="1777"/>
      <c r="D35" s="1848"/>
      <c r="E35" s="1790">
        <v>37.019999999999996</v>
      </c>
      <c r="F35" s="1733"/>
      <c r="G35" s="1777"/>
      <c r="H35" s="1777"/>
      <c r="I35" s="1603">
        <v>16.14</v>
      </c>
      <c r="J35" s="1733"/>
      <c r="K35" s="1777"/>
      <c r="L35" s="1777"/>
      <c r="M35" s="1603">
        <v>2.16</v>
      </c>
      <c r="N35" s="1733"/>
      <c r="O35" s="1777"/>
      <c r="P35" s="1777"/>
      <c r="Q35" s="1603">
        <v>3.48</v>
      </c>
    </row>
    <row r="36" spans="1:33" s="685" customFormat="1" ht="15">
      <c r="A36" s="684">
        <v>22</v>
      </c>
      <c r="B36" s="1764"/>
      <c r="C36" s="1777"/>
      <c r="D36" s="1848"/>
      <c r="E36" s="1790">
        <v>28.380000000000003</v>
      </c>
      <c r="F36" s="1733"/>
      <c r="G36" s="1777"/>
      <c r="H36" s="1777"/>
      <c r="I36" s="1603">
        <v>32.22</v>
      </c>
      <c r="J36" s="1733"/>
      <c r="K36" s="1777"/>
      <c r="L36" s="1777"/>
      <c r="M36" s="1603">
        <v>1.7999999999999998</v>
      </c>
      <c r="N36" s="1733"/>
      <c r="O36" s="1777"/>
      <c r="P36" s="1777"/>
      <c r="Q36" s="1603">
        <v>3.7199999999999998</v>
      </c>
    </row>
    <row r="37" spans="1:33" s="685" customFormat="1" ht="15">
      <c r="A37" s="684">
        <v>23</v>
      </c>
      <c r="B37" s="1764"/>
      <c r="C37" s="1777"/>
      <c r="D37" s="1848"/>
      <c r="E37" s="1946">
        <v>30.54</v>
      </c>
      <c r="F37" s="1733"/>
      <c r="G37" s="1777"/>
      <c r="H37" s="1777"/>
      <c r="I37" s="1603">
        <v>38.64</v>
      </c>
      <c r="J37" s="1733"/>
      <c r="K37" s="1777"/>
      <c r="L37" s="1777"/>
      <c r="M37" s="1603">
        <v>1.0799999999999998</v>
      </c>
      <c r="N37" s="1733"/>
      <c r="O37" s="1777"/>
      <c r="P37" s="1777"/>
      <c r="Q37" s="1603">
        <v>3.48</v>
      </c>
    </row>
    <row r="38" spans="1:33" s="685" customFormat="1" ht="15">
      <c r="A38" s="684">
        <v>24</v>
      </c>
      <c r="B38" s="1764"/>
      <c r="C38" s="1777"/>
      <c r="D38" s="1848"/>
      <c r="E38" s="1946">
        <v>24.119999999999997</v>
      </c>
      <c r="F38" s="1733"/>
      <c r="G38" s="1777"/>
      <c r="H38" s="1777"/>
      <c r="I38" s="1603">
        <v>19.98</v>
      </c>
      <c r="J38" s="1733"/>
      <c r="K38" s="1777"/>
      <c r="L38" s="1777"/>
      <c r="M38" s="1603">
        <v>0.24</v>
      </c>
      <c r="N38" s="1733"/>
      <c r="O38" s="1777"/>
      <c r="P38" s="1777"/>
      <c r="Q38" s="1603">
        <v>4.68</v>
      </c>
    </row>
    <row r="39" spans="1:33" s="685" customFormat="1" ht="15">
      <c r="A39" s="684" t="s">
        <v>19</v>
      </c>
      <c r="B39" s="1352"/>
      <c r="C39" s="1777"/>
      <c r="D39" s="1848"/>
      <c r="E39" s="1779">
        <f>SUM(E15:E38)</f>
        <v>570.17999999999995</v>
      </c>
      <c r="F39" s="1777"/>
      <c r="G39" s="1777"/>
      <c r="H39" s="1777"/>
      <c r="I39" s="1779">
        <f>SUM(I15:I38)</f>
        <v>560.69999999999993</v>
      </c>
      <c r="J39" s="1777"/>
      <c r="K39" s="1777"/>
      <c r="L39" s="1777"/>
      <c r="M39" s="1779">
        <f>SUM(M15:M38)</f>
        <v>65.759999999999977</v>
      </c>
      <c r="N39" s="1777"/>
      <c r="O39" s="1777"/>
      <c r="P39" s="1777"/>
      <c r="Q39" s="1779">
        <f>SUM(Q15:Q38)</f>
        <v>135.6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rgb="FF92D050"/>
  </sheetPr>
  <dimension ref="A1:AG44"/>
  <sheetViews>
    <sheetView zoomScale="85" zoomScaleNormal="85" workbookViewId="0">
      <selection activeCell="T29" sqref="T29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210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297</v>
      </c>
      <c r="M3" s="3086"/>
      <c r="N3" s="3087"/>
      <c r="O3" s="3087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1956" t="s">
        <v>78</v>
      </c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450</v>
      </c>
      <c r="B8" s="1297" t="s">
        <v>451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665</v>
      </c>
      <c r="C10" s="2135"/>
      <c r="D10" s="2135"/>
      <c r="E10" s="2136"/>
      <c r="F10" s="3077" t="s">
        <v>667</v>
      </c>
      <c r="G10" s="2135"/>
      <c r="H10" s="2135"/>
      <c r="I10" s="2136"/>
      <c r="J10" s="3077" t="str">
        <f>B10</f>
        <v>яч. 2 - ВЛ-10кВ.ф Горсеть1</v>
      </c>
      <c r="K10" s="2135"/>
      <c r="L10" s="2135"/>
      <c r="M10" s="2136"/>
      <c r="N10" s="3077" t="s">
        <v>666</v>
      </c>
      <c r="O10" s="3088"/>
      <c r="P10" s="3088"/>
      <c r="Q10" s="3089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4000</v>
      </c>
      <c r="F11" s="3077" t="s">
        <v>14</v>
      </c>
      <c r="G11" s="2135"/>
      <c r="H11" s="678"/>
      <c r="I11" s="679">
        <v>2000</v>
      </c>
      <c r="J11" s="3077" t="s">
        <v>14</v>
      </c>
      <c r="K11" s="2135"/>
      <c r="L11" s="678"/>
      <c r="M11" s="679">
        <f>E11</f>
        <v>4000</v>
      </c>
      <c r="N11" s="3077" t="s">
        <v>14</v>
      </c>
      <c r="O11" s="2135"/>
      <c r="P11" s="678"/>
      <c r="Q11" s="679">
        <f>I11</f>
        <v>2000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8"/>
      <c r="C14" s="1777"/>
      <c r="D14" s="1777"/>
      <c r="E14" s="1778"/>
      <c r="F14" s="1662"/>
      <c r="G14" s="1777"/>
      <c r="H14" s="1777"/>
      <c r="I14" s="1778"/>
      <c r="J14" s="1662"/>
      <c r="K14" s="1777"/>
      <c r="L14" s="1777"/>
      <c r="M14" s="1778"/>
      <c r="N14" s="1742"/>
      <c r="O14" s="1777"/>
      <c r="P14" s="1777"/>
      <c r="Q14" s="1778"/>
    </row>
    <row r="15" spans="1:33" s="1369" customFormat="1" ht="15">
      <c r="A15" s="1362">
        <v>1</v>
      </c>
      <c r="B15" s="828"/>
      <c r="C15" s="1780"/>
      <c r="D15" s="1777"/>
      <c r="E15" s="1790">
        <v>716</v>
      </c>
      <c r="F15" s="1662"/>
      <c r="G15" s="1777"/>
      <c r="H15" s="1777"/>
      <c r="I15" s="1781">
        <v>413</v>
      </c>
      <c r="J15" s="1662"/>
      <c r="K15" s="1778"/>
      <c r="L15" s="1778"/>
      <c r="M15" s="1781">
        <v>273</v>
      </c>
      <c r="N15" s="1742"/>
      <c r="O15" s="1778"/>
      <c r="P15" s="1778"/>
      <c r="Q15" s="1781">
        <v>215</v>
      </c>
    </row>
    <row r="16" spans="1:33" s="681" customFormat="1" ht="15">
      <c r="A16" s="684">
        <v>2</v>
      </c>
      <c r="B16" s="828"/>
      <c r="C16" s="1780"/>
      <c r="D16" s="1777"/>
      <c r="E16" s="1790">
        <v>626</v>
      </c>
      <c r="F16" s="1662"/>
      <c r="G16" s="1777"/>
      <c r="H16" s="1777"/>
      <c r="I16" s="1781">
        <v>377</v>
      </c>
      <c r="J16" s="1662"/>
      <c r="K16" s="1778"/>
      <c r="L16" s="1778"/>
      <c r="M16" s="1781">
        <v>264</v>
      </c>
      <c r="N16" s="1742"/>
      <c r="O16" s="1778"/>
      <c r="P16" s="1778"/>
      <c r="Q16" s="1781">
        <v>210</v>
      </c>
    </row>
    <row r="17" spans="1:17" s="681" customFormat="1" ht="15">
      <c r="A17" s="684">
        <v>3</v>
      </c>
      <c r="B17" s="828"/>
      <c r="C17" s="1780"/>
      <c r="D17" s="1777"/>
      <c r="E17" s="1790">
        <v>589</v>
      </c>
      <c r="F17" s="1662"/>
      <c r="G17" s="1777"/>
      <c r="H17" s="1777"/>
      <c r="I17" s="1781">
        <v>361</v>
      </c>
      <c r="J17" s="1662"/>
      <c r="K17" s="1778"/>
      <c r="L17" s="1778"/>
      <c r="M17" s="1781">
        <v>256</v>
      </c>
      <c r="N17" s="1742"/>
      <c r="O17" s="1778"/>
      <c r="P17" s="1778"/>
      <c r="Q17" s="1781">
        <v>183</v>
      </c>
    </row>
    <row r="18" spans="1:17" s="681" customFormat="1" ht="15">
      <c r="A18" s="684">
        <v>4</v>
      </c>
      <c r="B18" s="828"/>
      <c r="C18" s="1780"/>
      <c r="D18" s="1777"/>
      <c r="E18" s="1790">
        <v>568</v>
      </c>
      <c r="F18" s="1662"/>
      <c r="G18" s="1777"/>
      <c r="H18" s="1777"/>
      <c r="I18" s="1781">
        <v>349</v>
      </c>
      <c r="J18" s="1662"/>
      <c r="K18" s="1778"/>
      <c r="L18" s="1778"/>
      <c r="M18" s="1781">
        <v>246</v>
      </c>
      <c r="N18" s="1742"/>
      <c r="O18" s="1778"/>
      <c r="P18" s="1778"/>
      <c r="Q18" s="1781">
        <v>180</v>
      </c>
    </row>
    <row r="19" spans="1:17" s="681" customFormat="1" ht="15">
      <c r="A19" s="684">
        <v>5</v>
      </c>
      <c r="B19" s="828"/>
      <c r="C19" s="1780"/>
      <c r="D19" s="1777"/>
      <c r="E19" s="1790">
        <v>575</v>
      </c>
      <c r="F19" s="1662"/>
      <c r="G19" s="1777"/>
      <c r="H19" s="1777"/>
      <c r="I19" s="1781">
        <v>360</v>
      </c>
      <c r="J19" s="1662"/>
      <c r="K19" s="1778"/>
      <c r="L19" s="1778"/>
      <c r="M19" s="1781">
        <v>245</v>
      </c>
      <c r="N19" s="1742"/>
      <c r="O19" s="1778"/>
      <c r="P19" s="1778"/>
      <c r="Q19" s="1781">
        <v>180</v>
      </c>
    </row>
    <row r="20" spans="1:17" s="681" customFormat="1" ht="15">
      <c r="A20" s="684">
        <v>6</v>
      </c>
      <c r="B20" s="828"/>
      <c r="C20" s="1780"/>
      <c r="D20" s="1777"/>
      <c r="E20" s="1790">
        <v>647</v>
      </c>
      <c r="F20" s="1662"/>
      <c r="G20" s="1777"/>
      <c r="H20" s="1777"/>
      <c r="I20" s="1781">
        <v>398</v>
      </c>
      <c r="J20" s="1662"/>
      <c r="K20" s="1778"/>
      <c r="L20" s="1778"/>
      <c r="M20" s="1781">
        <v>259</v>
      </c>
      <c r="N20" s="1742"/>
      <c r="O20" s="1778"/>
      <c r="P20" s="1778"/>
      <c r="Q20" s="1781">
        <v>190</v>
      </c>
    </row>
    <row r="21" spans="1:17" s="681" customFormat="1" ht="15">
      <c r="A21" s="684">
        <v>7</v>
      </c>
      <c r="B21" s="828"/>
      <c r="C21" s="1780"/>
      <c r="D21" s="1777"/>
      <c r="E21" s="1790">
        <v>884</v>
      </c>
      <c r="F21" s="1662"/>
      <c r="G21" s="1777"/>
      <c r="H21" s="1777"/>
      <c r="I21" s="1781">
        <v>529</v>
      </c>
      <c r="J21" s="1662"/>
      <c r="K21" s="1778"/>
      <c r="L21" s="1778"/>
      <c r="M21" s="1781">
        <v>265</v>
      </c>
      <c r="N21" s="1742"/>
      <c r="O21" s="1778"/>
      <c r="P21" s="1778"/>
      <c r="Q21" s="1781">
        <v>189</v>
      </c>
    </row>
    <row r="22" spans="1:17" s="681" customFormat="1" ht="15">
      <c r="A22" s="684">
        <v>8</v>
      </c>
      <c r="B22" s="828"/>
      <c r="C22" s="1780"/>
      <c r="D22" s="1777"/>
      <c r="E22" s="1790">
        <v>1157</v>
      </c>
      <c r="F22" s="1662"/>
      <c r="G22" s="1777"/>
      <c r="H22" s="1777"/>
      <c r="I22" s="1781">
        <v>634</v>
      </c>
      <c r="J22" s="1662"/>
      <c r="K22" s="1778"/>
      <c r="L22" s="1778"/>
      <c r="M22" s="1781">
        <v>272</v>
      </c>
      <c r="N22" s="1742"/>
      <c r="O22" s="1778"/>
      <c r="P22" s="1778"/>
      <c r="Q22" s="1781">
        <v>195</v>
      </c>
    </row>
    <row r="23" spans="1:17" s="681" customFormat="1" ht="15">
      <c r="A23" s="684">
        <v>9</v>
      </c>
      <c r="B23" s="828"/>
      <c r="C23" s="1780"/>
      <c r="D23" s="1777"/>
      <c r="E23" s="1790">
        <v>1220</v>
      </c>
      <c r="F23" s="1662"/>
      <c r="G23" s="1777"/>
      <c r="H23" s="1777"/>
      <c r="I23" s="1781">
        <v>812</v>
      </c>
      <c r="J23" s="1662"/>
      <c r="K23" s="1778"/>
      <c r="L23" s="1778"/>
      <c r="M23" s="1781">
        <v>272</v>
      </c>
      <c r="N23" s="1742"/>
      <c r="O23" s="1778"/>
      <c r="P23" s="1778"/>
      <c r="Q23" s="1781">
        <v>266</v>
      </c>
    </row>
    <row r="24" spans="1:17" s="681" customFormat="1" ht="15">
      <c r="A24" s="684">
        <v>10</v>
      </c>
      <c r="B24" s="828"/>
      <c r="C24" s="1780"/>
      <c r="D24" s="1777"/>
      <c r="E24" s="1790">
        <v>1217</v>
      </c>
      <c r="F24" s="1662"/>
      <c r="G24" s="1777"/>
      <c r="H24" s="1777"/>
      <c r="I24" s="1781">
        <v>824</v>
      </c>
      <c r="J24" s="1662"/>
      <c r="K24" s="1778"/>
      <c r="L24" s="1778"/>
      <c r="M24" s="1781">
        <v>287</v>
      </c>
      <c r="N24" s="1742"/>
      <c r="O24" s="1778"/>
      <c r="P24" s="1778"/>
      <c r="Q24" s="1781">
        <v>297</v>
      </c>
    </row>
    <row r="25" spans="1:17" s="681" customFormat="1" ht="15">
      <c r="A25" s="684">
        <v>11</v>
      </c>
      <c r="B25" s="828"/>
      <c r="C25" s="1780"/>
      <c r="D25" s="1777"/>
      <c r="E25" s="1790">
        <v>1206</v>
      </c>
      <c r="F25" s="1662"/>
      <c r="G25" s="1777"/>
      <c r="H25" s="1777"/>
      <c r="I25" s="1781">
        <v>798</v>
      </c>
      <c r="J25" s="1662"/>
      <c r="K25" s="1778"/>
      <c r="L25" s="1778"/>
      <c r="M25" s="1781">
        <v>297</v>
      </c>
      <c r="N25" s="1742"/>
      <c r="O25" s="1778"/>
      <c r="P25" s="1778"/>
      <c r="Q25" s="1781">
        <v>320</v>
      </c>
    </row>
    <row r="26" spans="1:17" s="681" customFormat="1" ht="15">
      <c r="A26" s="684">
        <v>12</v>
      </c>
      <c r="B26" s="828"/>
      <c r="C26" s="1780"/>
      <c r="D26" s="1777"/>
      <c r="E26" s="1790">
        <v>1238</v>
      </c>
      <c r="F26" s="1662"/>
      <c r="G26" s="1777"/>
      <c r="H26" s="1777"/>
      <c r="I26" s="1781">
        <v>777</v>
      </c>
      <c r="J26" s="1662"/>
      <c r="K26" s="1778"/>
      <c r="L26" s="1778"/>
      <c r="M26" s="1781">
        <v>298</v>
      </c>
      <c r="N26" s="1742"/>
      <c r="O26" s="1778"/>
      <c r="P26" s="1778"/>
      <c r="Q26" s="1781">
        <v>282</v>
      </c>
    </row>
    <row r="27" spans="1:17" s="681" customFormat="1" ht="15">
      <c r="A27" s="684">
        <v>13</v>
      </c>
      <c r="B27" s="828"/>
      <c r="C27" s="1780"/>
      <c r="D27" s="1777"/>
      <c r="E27" s="1790">
        <v>1328</v>
      </c>
      <c r="F27" s="1662"/>
      <c r="G27" s="1777"/>
      <c r="H27" s="1777"/>
      <c r="I27" s="1781">
        <v>813</v>
      </c>
      <c r="J27" s="1662"/>
      <c r="K27" s="1778"/>
      <c r="L27" s="1778"/>
      <c r="M27" s="1781">
        <v>305</v>
      </c>
      <c r="N27" s="1742"/>
      <c r="O27" s="1778"/>
      <c r="P27" s="1778"/>
      <c r="Q27" s="1781">
        <v>315</v>
      </c>
    </row>
    <row r="28" spans="1:17" s="681" customFormat="1" ht="15">
      <c r="A28" s="684">
        <v>14</v>
      </c>
      <c r="B28" s="828"/>
      <c r="C28" s="1780"/>
      <c r="D28" s="1777"/>
      <c r="E28" s="1790">
        <v>1262</v>
      </c>
      <c r="F28" s="1662"/>
      <c r="G28" s="1777"/>
      <c r="H28" s="1777"/>
      <c r="I28" s="1781">
        <v>788</v>
      </c>
      <c r="J28" s="1662"/>
      <c r="K28" s="1778"/>
      <c r="L28" s="1778"/>
      <c r="M28" s="1781">
        <v>293</v>
      </c>
      <c r="N28" s="1742"/>
      <c r="O28" s="1778"/>
      <c r="P28" s="1778"/>
      <c r="Q28" s="1781">
        <v>311</v>
      </c>
    </row>
    <row r="29" spans="1:17" s="681" customFormat="1" ht="15">
      <c r="A29" s="684">
        <v>15</v>
      </c>
      <c r="B29" s="828"/>
      <c r="C29" s="1780"/>
      <c r="D29" s="1777"/>
      <c r="E29" s="1790">
        <v>1217</v>
      </c>
      <c r="F29" s="1662"/>
      <c r="G29" s="1777"/>
      <c r="H29" s="1777"/>
      <c r="I29" s="1781">
        <v>772</v>
      </c>
      <c r="J29" s="1662"/>
      <c r="K29" s="1778"/>
      <c r="L29" s="1778"/>
      <c r="M29" s="1781">
        <v>287</v>
      </c>
      <c r="N29" s="1742"/>
      <c r="O29" s="1778"/>
      <c r="P29" s="1778"/>
      <c r="Q29" s="1781">
        <v>316</v>
      </c>
    </row>
    <row r="30" spans="1:17" s="681" customFormat="1" ht="15">
      <c r="A30" s="684">
        <v>16</v>
      </c>
      <c r="B30" s="828"/>
      <c r="C30" s="1780"/>
      <c r="D30" s="1777"/>
      <c r="E30" s="1790">
        <v>1212</v>
      </c>
      <c r="F30" s="1662"/>
      <c r="G30" s="1777"/>
      <c r="H30" s="1777"/>
      <c r="I30" s="1781">
        <v>760</v>
      </c>
      <c r="J30" s="1662"/>
      <c r="K30" s="1778"/>
      <c r="L30" s="1778"/>
      <c r="M30" s="1781">
        <v>299</v>
      </c>
      <c r="N30" s="1742"/>
      <c r="O30" s="1778"/>
      <c r="P30" s="1778"/>
      <c r="Q30" s="1781">
        <v>309</v>
      </c>
    </row>
    <row r="31" spans="1:17" s="685" customFormat="1" ht="15">
      <c r="A31" s="684">
        <v>17</v>
      </c>
      <c r="B31" s="828"/>
      <c r="C31" s="1780"/>
      <c r="D31" s="1777"/>
      <c r="E31" s="1790">
        <v>1198</v>
      </c>
      <c r="F31" s="1662"/>
      <c r="G31" s="1777"/>
      <c r="H31" s="1777"/>
      <c r="I31" s="1781">
        <v>765</v>
      </c>
      <c r="J31" s="1662"/>
      <c r="K31" s="1778"/>
      <c r="L31" s="1778"/>
      <c r="M31" s="1781">
        <v>296</v>
      </c>
      <c r="N31" s="1742"/>
      <c r="O31" s="1778"/>
      <c r="P31" s="1778"/>
      <c r="Q31" s="1781">
        <v>304</v>
      </c>
    </row>
    <row r="32" spans="1:17" s="685" customFormat="1" ht="15">
      <c r="A32" s="684">
        <v>18</v>
      </c>
      <c r="B32" s="828"/>
      <c r="C32" s="1780"/>
      <c r="D32" s="1777"/>
      <c r="E32" s="1790">
        <v>1283</v>
      </c>
      <c r="F32" s="1662"/>
      <c r="G32" s="1777"/>
      <c r="H32" s="1777"/>
      <c r="I32" s="1781">
        <v>717</v>
      </c>
      <c r="J32" s="1662"/>
      <c r="K32" s="1778"/>
      <c r="L32" s="1778"/>
      <c r="M32" s="1781">
        <v>298</v>
      </c>
      <c r="N32" s="1742"/>
      <c r="O32" s="1778"/>
      <c r="P32" s="1778"/>
      <c r="Q32" s="1781">
        <v>249</v>
      </c>
    </row>
    <row r="33" spans="1:33" s="685" customFormat="1" ht="15">
      <c r="A33" s="684">
        <v>19</v>
      </c>
      <c r="B33" s="828"/>
      <c r="C33" s="1780"/>
      <c r="D33" s="1777"/>
      <c r="E33" s="1790">
        <v>1373</v>
      </c>
      <c r="F33" s="1662"/>
      <c r="G33" s="1777"/>
      <c r="H33" s="1777"/>
      <c r="I33" s="1781">
        <v>731</v>
      </c>
      <c r="J33" s="1662"/>
      <c r="K33" s="1778"/>
      <c r="L33" s="1778"/>
      <c r="M33" s="1781">
        <v>304</v>
      </c>
      <c r="N33" s="1742"/>
      <c r="O33" s="1778"/>
      <c r="P33" s="1778"/>
      <c r="Q33" s="1781">
        <v>248</v>
      </c>
    </row>
    <row r="34" spans="1:33" s="685" customFormat="1" ht="15">
      <c r="A34" s="684">
        <v>20</v>
      </c>
      <c r="B34" s="828"/>
      <c r="C34" s="1780"/>
      <c r="D34" s="1777"/>
      <c r="E34" s="1790">
        <v>1402</v>
      </c>
      <c r="F34" s="1662"/>
      <c r="G34" s="1777"/>
      <c r="H34" s="1777"/>
      <c r="I34" s="1781">
        <v>722</v>
      </c>
      <c r="J34" s="1662"/>
      <c r="K34" s="1778"/>
      <c r="L34" s="1778"/>
      <c r="M34" s="1781">
        <v>309</v>
      </c>
      <c r="N34" s="1742"/>
      <c r="O34" s="1778"/>
      <c r="P34" s="1778"/>
      <c r="Q34" s="1781">
        <v>241</v>
      </c>
    </row>
    <row r="35" spans="1:33" s="685" customFormat="1" ht="15">
      <c r="A35" s="684">
        <v>21</v>
      </c>
      <c r="B35" s="828"/>
      <c r="C35" s="1780"/>
      <c r="D35" s="1777"/>
      <c r="E35" s="1790">
        <v>1379</v>
      </c>
      <c r="F35" s="1662"/>
      <c r="G35" s="1777"/>
      <c r="H35" s="1777"/>
      <c r="I35" s="1781">
        <v>667</v>
      </c>
      <c r="J35" s="1662"/>
      <c r="K35" s="1778"/>
      <c r="L35" s="1778"/>
      <c r="M35" s="1781">
        <v>305</v>
      </c>
      <c r="N35" s="1742"/>
      <c r="O35" s="1778"/>
      <c r="P35" s="1778"/>
      <c r="Q35" s="1781">
        <v>223</v>
      </c>
    </row>
    <row r="36" spans="1:33" s="685" customFormat="1" ht="15">
      <c r="A36" s="684">
        <v>22</v>
      </c>
      <c r="B36" s="828"/>
      <c r="C36" s="1780"/>
      <c r="D36" s="1777"/>
      <c r="E36" s="1790">
        <v>1335</v>
      </c>
      <c r="F36" s="1662"/>
      <c r="G36" s="1777"/>
      <c r="H36" s="1777"/>
      <c r="I36" s="1781">
        <v>659</v>
      </c>
      <c r="J36" s="1662"/>
      <c r="K36" s="1778"/>
      <c r="L36" s="1778"/>
      <c r="M36" s="1781">
        <v>295</v>
      </c>
      <c r="N36" s="1742"/>
      <c r="O36" s="1778"/>
      <c r="P36" s="1778"/>
      <c r="Q36" s="1781">
        <v>225</v>
      </c>
    </row>
    <row r="37" spans="1:33" s="685" customFormat="1" ht="15">
      <c r="A37" s="684">
        <v>23</v>
      </c>
      <c r="B37" s="829"/>
      <c r="C37" s="1780"/>
      <c r="D37" s="1777"/>
      <c r="E37" s="1946">
        <v>1196</v>
      </c>
      <c r="F37" s="1662"/>
      <c r="G37" s="1778"/>
      <c r="H37" s="1777"/>
      <c r="I37" s="1781">
        <v>588</v>
      </c>
      <c r="J37" s="1662"/>
      <c r="K37" s="1778"/>
      <c r="L37" s="1778"/>
      <c r="M37" s="1781">
        <v>266</v>
      </c>
      <c r="N37" s="1742"/>
      <c r="O37" s="1778"/>
      <c r="P37" s="1778"/>
      <c r="Q37" s="1781">
        <v>207</v>
      </c>
    </row>
    <row r="38" spans="1:33" s="685" customFormat="1" ht="15">
      <c r="A38" s="684">
        <v>24</v>
      </c>
      <c r="B38" s="829"/>
      <c r="C38" s="1780"/>
      <c r="D38" s="1777"/>
      <c r="E38" s="1946">
        <v>954</v>
      </c>
      <c r="F38" s="1662"/>
      <c r="G38" s="1778"/>
      <c r="H38" s="1777"/>
      <c r="I38" s="1781">
        <v>503</v>
      </c>
      <c r="J38" s="1662"/>
      <c r="K38" s="1778"/>
      <c r="L38" s="1778"/>
      <c r="M38" s="1781">
        <v>250</v>
      </c>
      <c r="N38" s="1742"/>
      <c r="O38" s="1778"/>
      <c r="P38" s="1778"/>
      <c r="Q38" s="1781">
        <v>201</v>
      </c>
    </row>
    <row r="39" spans="1:33" s="685" customFormat="1" ht="15">
      <c r="A39" s="684" t="s">
        <v>19</v>
      </c>
      <c r="B39" s="789"/>
      <c r="C39" s="1777"/>
      <c r="D39" s="1777"/>
      <c r="E39" s="1779">
        <f>SUM(E15:E38)</f>
        <v>25782</v>
      </c>
      <c r="F39" s="1777"/>
      <c r="G39" s="1778"/>
      <c r="H39" s="1777"/>
      <c r="I39" s="1779">
        <f>SUM(I15:I38)</f>
        <v>15117</v>
      </c>
      <c r="J39" s="1777"/>
      <c r="K39" s="1777"/>
      <c r="L39" s="1777"/>
      <c r="M39" s="1779">
        <f>SUM(M15:M38)</f>
        <v>6741</v>
      </c>
      <c r="N39" s="1777"/>
      <c r="O39" s="1778"/>
      <c r="P39" s="1777"/>
      <c r="Q39" s="1779">
        <f>SUM(Q15:Q38)</f>
        <v>5856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9"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  <mergeCell ref="B1:F1"/>
    <mergeCell ref="B2:F2"/>
    <mergeCell ref="B4:C4"/>
    <mergeCell ref="K1:Q1"/>
    <mergeCell ref="M3:O3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rgb="FF92D050"/>
  </sheetPr>
  <dimension ref="A1:AG44"/>
  <sheetViews>
    <sheetView zoomScale="85" zoomScaleNormal="85" workbookViewId="0">
      <selection activeCell="E15" sqref="E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210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297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452</v>
      </c>
      <c r="B8" s="1313">
        <v>736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668</v>
      </c>
      <c r="C10" s="2135"/>
      <c r="D10" s="2135"/>
      <c r="E10" s="2136"/>
      <c r="F10" s="3077" t="s">
        <v>669</v>
      </c>
      <c r="G10" s="2135"/>
      <c r="H10" s="2135"/>
      <c r="I10" s="2136"/>
      <c r="J10" s="3077" t="s">
        <v>668</v>
      </c>
      <c r="K10" s="2135"/>
      <c r="L10" s="2135"/>
      <c r="M10" s="2136"/>
      <c r="N10" s="3077" t="s">
        <v>669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4000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4000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9"/>
      <c r="C14" s="1777"/>
      <c r="D14" s="1777"/>
      <c r="E14" s="1778"/>
      <c r="F14" s="1733"/>
      <c r="G14" s="1782"/>
      <c r="H14" s="1782"/>
      <c r="I14" s="1783"/>
      <c r="J14" s="1784"/>
      <c r="K14" s="1782"/>
      <c r="L14" s="1782"/>
      <c r="M14" s="1783"/>
      <c r="N14" s="1785"/>
      <c r="O14" s="1786"/>
      <c r="P14" s="1786"/>
      <c r="Q14" s="1353"/>
    </row>
    <row r="15" spans="1:33" s="1369" customFormat="1" ht="15">
      <c r="A15" s="1362">
        <v>1</v>
      </c>
      <c r="B15" s="829"/>
      <c r="C15" s="1777"/>
      <c r="D15" s="1777"/>
      <c r="E15" s="1790">
        <v>147</v>
      </c>
      <c r="F15" s="1794"/>
      <c r="G15" s="1783"/>
      <c r="H15" s="1778"/>
      <c r="I15" s="1781">
        <v>69</v>
      </c>
      <c r="J15" s="1781"/>
      <c r="K15" s="1778"/>
      <c r="L15" s="1778"/>
      <c r="M15" s="1781">
        <v>76</v>
      </c>
      <c r="N15" s="2017"/>
      <c r="O15" s="2018"/>
      <c r="P15" s="2018"/>
      <c r="Q15" s="1781">
        <v>45</v>
      </c>
    </row>
    <row r="16" spans="1:33" s="681" customFormat="1" ht="15">
      <c r="A16" s="684">
        <v>2</v>
      </c>
      <c r="B16" s="829"/>
      <c r="C16" s="1777"/>
      <c r="D16" s="1777"/>
      <c r="E16" s="1790">
        <v>139</v>
      </c>
      <c r="F16" s="1794"/>
      <c r="G16" s="1783"/>
      <c r="H16" s="1778"/>
      <c r="I16" s="1781">
        <v>62</v>
      </c>
      <c r="J16" s="1781"/>
      <c r="K16" s="1778"/>
      <c r="L16" s="1778"/>
      <c r="M16" s="1781">
        <v>73</v>
      </c>
      <c r="N16" s="2017"/>
      <c r="O16" s="2018"/>
      <c r="P16" s="2018"/>
      <c r="Q16" s="1781">
        <v>42</v>
      </c>
    </row>
    <row r="17" spans="1:17" s="681" customFormat="1" ht="15">
      <c r="A17" s="684">
        <v>3</v>
      </c>
      <c r="B17" s="829"/>
      <c r="C17" s="1777"/>
      <c r="D17" s="1777"/>
      <c r="E17" s="1790">
        <v>89</v>
      </c>
      <c r="F17" s="1794"/>
      <c r="G17" s="1783"/>
      <c r="H17" s="1778"/>
      <c r="I17" s="1781">
        <v>58</v>
      </c>
      <c r="J17" s="1781"/>
      <c r="K17" s="1778"/>
      <c r="L17" s="1778"/>
      <c r="M17" s="1781">
        <v>38</v>
      </c>
      <c r="N17" s="2017"/>
      <c r="O17" s="2018"/>
      <c r="P17" s="2018"/>
      <c r="Q17" s="1781">
        <v>34</v>
      </c>
    </row>
    <row r="18" spans="1:17" s="681" customFormat="1" ht="15">
      <c r="A18" s="684">
        <v>4</v>
      </c>
      <c r="B18" s="829"/>
      <c r="C18" s="1777"/>
      <c r="D18" s="1777"/>
      <c r="E18" s="1790">
        <v>135</v>
      </c>
      <c r="F18" s="1794"/>
      <c r="G18" s="1783"/>
      <c r="H18" s="1778"/>
      <c r="I18" s="1781">
        <v>52</v>
      </c>
      <c r="J18" s="1781"/>
      <c r="K18" s="1778"/>
      <c r="L18" s="1778"/>
      <c r="M18" s="1781">
        <v>73</v>
      </c>
      <c r="N18" s="2017"/>
      <c r="O18" s="2018"/>
      <c r="P18" s="2018"/>
      <c r="Q18" s="1781">
        <v>30</v>
      </c>
    </row>
    <row r="19" spans="1:17" s="681" customFormat="1" ht="15">
      <c r="A19" s="684">
        <v>5</v>
      </c>
      <c r="B19" s="829"/>
      <c r="C19" s="1777"/>
      <c r="D19" s="1777"/>
      <c r="E19" s="1790">
        <v>102</v>
      </c>
      <c r="F19" s="1794"/>
      <c r="G19" s="1783"/>
      <c r="H19" s="1778"/>
      <c r="I19" s="1781">
        <v>51</v>
      </c>
      <c r="J19" s="1781"/>
      <c r="K19" s="1778"/>
      <c r="L19" s="1778"/>
      <c r="M19" s="1781">
        <v>45</v>
      </c>
      <c r="N19" s="2017"/>
      <c r="O19" s="2018"/>
      <c r="P19" s="2018"/>
      <c r="Q19" s="1781">
        <v>30</v>
      </c>
    </row>
    <row r="20" spans="1:17" s="681" customFormat="1" ht="15">
      <c r="A20" s="684">
        <v>6</v>
      </c>
      <c r="B20" s="829"/>
      <c r="C20" s="1777"/>
      <c r="D20" s="1777"/>
      <c r="E20" s="1790">
        <v>166</v>
      </c>
      <c r="F20" s="1794"/>
      <c r="G20" s="1783"/>
      <c r="H20" s="1778"/>
      <c r="I20" s="1781">
        <v>55</v>
      </c>
      <c r="J20" s="1781"/>
      <c r="K20" s="1778"/>
      <c r="L20" s="1778"/>
      <c r="M20" s="1781">
        <v>74</v>
      </c>
      <c r="N20" s="2017"/>
      <c r="O20" s="2018"/>
      <c r="P20" s="2018"/>
      <c r="Q20" s="1781">
        <v>31</v>
      </c>
    </row>
    <row r="21" spans="1:17" s="681" customFormat="1" ht="15">
      <c r="A21" s="684">
        <v>7</v>
      </c>
      <c r="B21" s="829"/>
      <c r="C21" s="1777"/>
      <c r="D21" s="1777"/>
      <c r="E21" s="1790">
        <v>198</v>
      </c>
      <c r="F21" s="1794"/>
      <c r="G21" s="1783"/>
      <c r="H21" s="1778"/>
      <c r="I21" s="1781">
        <v>81</v>
      </c>
      <c r="J21" s="1781"/>
      <c r="K21" s="1778"/>
      <c r="L21" s="1778"/>
      <c r="M21" s="1781">
        <v>74</v>
      </c>
      <c r="N21" s="2017"/>
      <c r="O21" s="2018"/>
      <c r="P21" s="2018"/>
      <c r="Q21" s="1781">
        <v>32</v>
      </c>
    </row>
    <row r="22" spans="1:17" s="681" customFormat="1" ht="15">
      <c r="A22" s="684">
        <v>8</v>
      </c>
      <c r="B22" s="829"/>
      <c r="C22" s="1777"/>
      <c r="D22" s="1777"/>
      <c r="E22" s="1790">
        <v>218</v>
      </c>
      <c r="F22" s="1794"/>
      <c r="G22" s="1783"/>
      <c r="H22" s="1778"/>
      <c r="I22" s="1781">
        <v>102</v>
      </c>
      <c r="J22" s="1781"/>
      <c r="K22" s="1778"/>
      <c r="L22" s="1778"/>
      <c r="M22" s="1781">
        <v>73</v>
      </c>
      <c r="N22" s="2017"/>
      <c r="O22" s="2018"/>
      <c r="P22" s="2018"/>
      <c r="Q22" s="1781">
        <v>31</v>
      </c>
    </row>
    <row r="23" spans="1:17" s="681" customFormat="1" ht="15">
      <c r="A23" s="684">
        <v>9</v>
      </c>
      <c r="B23" s="829"/>
      <c r="C23" s="1777"/>
      <c r="D23" s="1777"/>
      <c r="E23" s="1790">
        <v>247</v>
      </c>
      <c r="F23" s="1794"/>
      <c r="G23" s="1783"/>
      <c r="H23" s="1778"/>
      <c r="I23" s="1781">
        <v>104</v>
      </c>
      <c r="J23" s="1781"/>
      <c r="K23" s="1778"/>
      <c r="L23" s="1778"/>
      <c r="M23" s="1781">
        <v>77</v>
      </c>
      <c r="N23" s="2017"/>
      <c r="O23" s="2018"/>
      <c r="P23" s="2018"/>
      <c r="Q23" s="1781">
        <v>35</v>
      </c>
    </row>
    <row r="24" spans="1:17" s="681" customFormat="1" ht="15">
      <c r="A24" s="684">
        <v>10</v>
      </c>
      <c r="B24" s="829"/>
      <c r="C24" s="1777"/>
      <c r="D24" s="1777"/>
      <c r="E24" s="1790">
        <v>241</v>
      </c>
      <c r="F24" s="1794"/>
      <c r="G24" s="1783"/>
      <c r="H24" s="1778"/>
      <c r="I24" s="1781">
        <v>96</v>
      </c>
      <c r="J24" s="1781"/>
      <c r="K24" s="1778"/>
      <c r="L24" s="1778"/>
      <c r="M24" s="1781">
        <v>82</v>
      </c>
      <c r="N24" s="2017"/>
      <c r="O24" s="2018"/>
      <c r="P24" s="2018"/>
      <c r="Q24" s="1781">
        <v>43</v>
      </c>
    </row>
    <row r="25" spans="1:17" s="681" customFormat="1" ht="15">
      <c r="A25" s="684">
        <v>11</v>
      </c>
      <c r="B25" s="829"/>
      <c r="C25" s="1777"/>
      <c r="D25" s="1777"/>
      <c r="E25" s="1790">
        <v>238</v>
      </c>
      <c r="F25" s="1794"/>
      <c r="G25" s="1783"/>
      <c r="H25" s="1778"/>
      <c r="I25" s="1781">
        <v>91</v>
      </c>
      <c r="J25" s="1781"/>
      <c r="K25" s="1778"/>
      <c r="L25" s="1778"/>
      <c r="M25" s="1781">
        <v>85</v>
      </c>
      <c r="N25" s="2017"/>
      <c r="O25" s="2018"/>
      <c r="P25" s="2018"/>
      <c r="Q25" s="1781">
        <v>43</v>
      </c>
    </row>
    <row r="26" spans="1:17" s="681" customFormat="1" ht="15">
      <c r="A26" s="684">
        <v>12</v>
      </c>
      <c r="B26" s="829"/>
      <c r="C26" s="1777"/>
      <c r="D26" s="1777"/>
      <c r="E26" s="1790">
        <v>222</v>
      </c>
      <c r="F26" s="1794"/>
      <c r="G26" s="1783"/>
      <c r="H26" s="1778"/>
      <c r="I26" s="1781">
        <v>91</v>
      </c>
      <c r="J26" s="1781"/>
      <c r="K26" s="1778"/>
      <c r="L26" s="1778"/>
      <c r="M26" s="1781">
        <v>81</v>
      </c>
      <c r="N26" s="2017"/>
      <c r="O26" s="2018"/>
      <c r="P26" s="2018"/>
      <c r="Q26" s="1781">
        <v>43</v>
      </c>
    </row>
    <row r="27" spans="1:17" s="681" customFormat="1" ht="15">
      <c r="A27" s="684">
        <v>13</v>
      </c>
      <c r="B27" s="829"/>
      <c r="C27" s="1777"/>
      <c r="D27" s="1777"/>
      <c r="E27" s="1790">
        <v>225</v>
      </c>
      <c r="F27" s="1794"/>
      <c r="G27" s="1783"/>
      <c r="H27" s="1778"/>
      <c r="I27" s="1781">
        <v>93</v>
      </c>
      <c r="J27" s="1781"/>
      <c r="K27" s="1778"/>
      <c r="L27" s="1778"/>
      <c r="M27" s="1781">
        <v>81</v>
      </c>
      <c r="N27" s="2017"/>
      <c r="O27" s="2018"/>
      <c r="P27" s="2018"/>
      <c r="Q27" s="1781">
        <v>44</v>
      </c>
    </row>
    <row r="28" spans="1:17" s="681" customFormat="1" ht="15">
      <c r="A28" s="684">
        <v>14</v>
      </c>
      <c r="B28" s="829"/>
      <c r="C28" s="1777"/>
      <c r="D28" s="1777"/>
      <c r="E28" s="1790">
        <v>218</v>
      </c>
      <c r="F28" s="1794"/>
      <c r="G28" s="1783"/>
      <c r="H28" s="1778"/>
      <c r="I28" s="1781">
        <v>99</v>
      </c>
      <c r="J28" s="1781"/>
      <c r="K28" s="1778"/>
      <c r="L28" s="1778"/>
      <c r="M28" s="1781">
        <v>81</v>
      </c>
      <c r="N28" s="2017"/>
      <c r="O28" s="2018"/>
      <c r="P28" s="2018"/>
      <c r="Q28" s="1781">
        <v>45</v>
      </c>
    </row>
    <row r="29" spans="1:17" s="681" customFormat="1" ht="15">
      <c r="A29" s="684">
        <v>15</v>
      </c>
      <c r="B29" s="829"/>
      <c r="C29" s="1777"/>
      <c r="D29" s="1777"/>
      <c r="E29" s="1790">
        <v>226</v>
      </c>
      <c r="F29" s="1794"/>
      <c r="G29" s="1783"/>
      <c r="H29" s="1778"/>
      <c r="I29" s="1781">
        <v>101</v>
      </c>
      <c r="J29" s="1781"/>
      <c r="K29" s="1778"/>
      <c r="L29" s="1778"/>
      <c r="M29" s="1781">
        <v>84</v>
      </c>
      <c r="N29" s="2017"/>
      <c r="O29" s="2018"/>
      <c r="P29" s="2018"/>
      <c r="Q29" s="1781">
        <v>43</v>
      </c>
    </row>
    <row r="30" spans="1:17" s="681" customFormat="1" ht="15">
      <c r="A30" s="684">
        <v>16</v>
      </c>
      <c r="B30" s="829"/>
      <c r="C30" s="1777"/>
      <c r="D30" s="1777"/>
      <c r="E30" s="1790">
        <v>222</v>
      </c>
      <c r="F30" s="1794"/>
      <c r="G30" s="1783"/>
      <c r="H30" s="1778"/>
      <c r="I30" s="1781">
        <v>87</v>
      </c>
      <c r="J30" s="1781"/>
      <c r="K30" s="1778"/>
      <c r="L30" s="1778"/>
      <c r="M30" s="1781">
        <v>84</v>
      </c>
      <c r="N30" s="2017"/>
      <c r="O30" s="2018"/>
      <c r="P30" s="2018"/>
      <c r="Q30" s="1781">
        <v>44</v>
      </c>
    </row>
    <row r="31" spans="1:17" s="685" customFormat="1" ht="15">
      <c r="A31" s="684">
        <v>17</v>
      </c>
      <c r="B31" s="829"/>
      <c r="C31" s="1777"/>
      <c r="D31" s="1777"/>
      <c r="E31" s="1790">
        <v>217</v>
      </c>
      <c r="F31" s="1794"/>
      <c r="G31" s="1783"/>
      <c r="H31" s="1778"/>
      <c r="I31" s="1781">
        <v>96</v>
      </c>
      <c r="J31" s="1781"/>
      <c r="K31" s="1778"/>
      <c r="L31" s="1778"/>
      <c r="M31" s="1781">
        <v>80</v>
      </c>
      <c r="N31" s="2017"/>
      <c r="O31" s="2018"/>
      <c r="P31" s="2018"/>
      <c r="Q31" s="1781">
        <v>41</v>
      </c>
    </row>
    <row r="32" spans="1:17" s="685" customFormat="1" ht="15">
      <c r="A32" s="684">
        <v>18</v>
      </c>
      <c r="B32" s="829"/>
      <c r="C32" s="1777"/>
      <c r="D32" s="1777"/>
      <c r="E32" s="1790">
        <v>208</v>
      </c>
      <c r="F32" s="1794"/>
      <c r="G32" s="1783"/>
      <c r="H32" s="1778"/>
      <c r="I32" s="1781">
        <v>110</v>
      </c>
      <c r="J32" s="1781"/>
      <c r="K32" s="1778"/>
      <c r="L32" s="1778"/>
      <c r="M32" s="1781">
        <v>77</v>
      </c>
      <c r="N32" s="2017"/>
      <c r="O32" s="2018"/>
      <c r="P32" s="2018"/>
      <c r="Q32" s="1781">
        <v>37</v>
      </c>
    </row>
    <row r="33" spans="1:33" s="685" customFormat="1" ht="15">
      <c r="A33" s="684">
        <v>19</v>
      </c>
      <c r="B33" s="829"/>
      <c r="C33" s="1777"/>
      <c r="D33" s="1777"/>
      <c r="E33" s="1790">
        <v>214</v>
      </c>
      <c r="F33" s="1794"/>
      <c r="G33" s="1783"/>
      <c r="H33" s="1778"/>
      <c r="I33" s="1781">
        <v>120</v>
      </c>
      <c r="J33" s="1781"/>
      <c r="K33" s="1778"/>
      <c r="L33" s="1778"/>
      <c r="M33" s="1781">
        <v>77</v>
      </c>
      <c r="N33" s="2017"/>
      <c r="O33" s="2018"/>
      <c r="P33" s="2018"/>
      <c r="Q33" s="1781">
        <v>38</v>
      </c>
    </row>
    <row r="34" spans="1:33" s="685" customFormat="1" ht="15">
      <c r="A34" s="684">
        <v>20</v>
      </c>
      <c r="B34" s="829"/>
      <c r="C34" s="1777"/>
      <c r="D34" s="1777"/>
      <c r="E34" s="1790">
        <v>223</v>
      </c>
      <c r="F34" s="1794"/>
      <c r="G34" s="1783"/>
      <c r="H34" s="1778"/>
      <c r="I34" s="1781">
        <v>124</v>
      </c>
      <c r="J34" s="1781"/>
      <c r="K34" s="1778"/>
      <c r="L34" s="1778"/>
      <c r="M34" s="1781">
        <v>80</v>
      </c>
      <c r="N34" s="2017"/>
      <c r="O34" s="2018"/>
      <c r="P34" s="2018"/>
      <c r="Q34" s="1781">
        <v>39</v>
      </c>
    </row>
    <row r="35" spans="1:33" s="685" customFormat="1" ht="15">
      <c r="A35" s="684">
        <v>21</v>
      </c>
      <c r="B35" s="829"/>
      <c r="C35" s="1777"/>
      <c r="D35" s="1777"/>
      <c r="E35" s="1790">
        <v>222</v>
      </c>
      <c r="F35" s="1794"/>
      <c r="G35" s="1783"/>
      <c r="H35" s="1778"/>
      <c r="I35" s="1781">
        <v>119</v>
      </c>
      <c r="J35" s="1781"/>
      <c r="K35" s="1778"/>
      <c r="L35" s="1778"/>
      <c r="M35" s="1781">
        <v>76</v>
      </c>
      <c r="N35" s="2017"/>
      <c r="O35" s="2018"/>
      <c r="P35" s="2018"/>
      <c r="Q35" s="1781">
        <v>37</v>
      </c>
    </row>
    <row r="36" spans="1:33" s="685" customFormat="1" ht="15">
      <c r="A36" s="684">
        <v>22</v>
      </c>
      <c r="B36" s="829"/>
      <c r="C36" s="1777"/>
      <c r="D36" s="1777"/>
      <c r="E36" s="1790">
        <v>223</v>
      </c>
      <c r="F36" s="1794"/>
      <c r="G36" s="1783"/>
      <c r="H36" s="1778"/>
      <c r="I36" s="1781">
        <v>120</v>
      </c>
      <c r="J36" s="1781"/>
      <c r="K36" s="1778"/>
      <c r="L36" s="1778"/>
      <c r="M36" s="1781">
        <v>79</v>
      </c>
      <c r="N36" s="2017"/>
      <c r="O36" s="2018"/>
      <c r="P36" s="2018"/>
      <c r="Q36" s="1781">
        <v>38</v>
      </c>
    </row>
    <row r="37" spans="1:33" s="685" customFormat="1" ht="15">
      <c r="A37" s="684">
        <v>23</v>
      </c>
      <c r="B37" s="832"/>
      <c r="C37" s="1777"/>
      <c r="D37" s="1777"/>
      <c r="E37" s="1662">
        <v>204</v>
      </c>
      <c r="F37" s="1794"/>
      <c r="G37" s="1778"/>
      <c r="H37" s="1778"/>
      <c r="I37" s="1781">
        <v>108</v>
      </c>
      <c r="J37" s="1781"/>
      <c r="K37" s="1778"/>
      <c r="L37" s="1778"/>
      <c r="M37" s="1781">
        <v>73</v>
      </c>
      <c r="N37" s="2017"/>
      <c r="O37" s="2018"/>
      <c r="P37" s="2018"/>
      <c r="Q37" s="1781">
        <v>36</v>
      </c>
    </row>
    <row r="38" spans="1:33" s="685" customFormat="1" ht="15">
      <c r="A38" s="684">
        <v>24</v>
      </c>
      <c r="B38" s="829"/>
      <c r="C38" s="1777"/>
      <c r="D38" s="1777"/>
      <c r="E38" s="1662">
        <v>183</v>
      </c>
      <c r="F38" s="1794"/>
      <c r="G38" s="1778"/>
      <c r="H38" s="1778"/>
      <c r="I38" s="1781">
        <v>79</v>
      </c>
      <c r="J38" s="1781"/>
      <c r="K38" s="1778"/>
      <c r="L38" s="1778"/>
      <c r="M38" s="1781">
        <v>71</v>
      </c>
      <c r="N38" s="2017"/>
      <c r="O38" s="2018"/>
      <c r="P38" s="2018"/>
      <c r="Q38" s="1781">
        <v>39</v>
      </c>
    </row>
    <row r="39" spans="1:33" s="685" customFormat="1" ht="15">
      <c r="A39" s="684" t="s">
        <v>19</v>
      </c>
      <c r="B39" s="789"/>
      <c r="C39" s="1777"/>
      <c r="D39" s="1777"/>
      <c r="E39" s="1779">
        <f>SUM(E15:E38)</f>
        <v>4727</v>
      </c>
      <c r="F39" s="1777"/>
      <c r="G39" s="1777"/>
      <c r="H39" s="1777"/>
      <c r="I39" s="1779">
        <f>SUM(I15:I38)</f>
        <v>2168</v>
      </c>
      <c r="J39" s="1777"/>
      <c r="K39" s="1777"/>
      <c r="L39" s="1777"/>
      <c r="M39" s="1779">
        <f>SUM(M15:M38)</f>
        <v>1794</v>
      </c>
      <c r="N39" s="1787"/>
      <c r="O39" s="1787"/>
      <c r="P39" s="1787"/>
      <c r="Q39" s="1779">
        <f>SUM(Q15:Q38)</f>
        <v>920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rgb="FF92D050"/>
  </sheetPr>
  <dimension ref="A1:AG44"/>
  <sheetViews>
    <sheetView zoomScale="85" zoomScaleNormal="85" workbookViewId="0">
      <selection activeCell="R19" sqref="R19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210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297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>
        <v>1192</v>
      </c>
      <c r="B8" s="1313">
        <v>1193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289</v>
      </c>
      <c r="C10" s="2135"/>
      <c r="D10" s="2135"/>
      <c r="E10" s="2136"/>
      <c r="F10" s="3077" t="s">
        <v>290</v>
      </c>
      <c r="G10" s="2135"/>
      <c r="H10" s="2135"/>
      <c r="I10" s="2136"/>
      <c r="J10" s="3077" t="str">
        <f>B10</f>
        <v>ВЛ-10кВ.фид. Аэропорт КТП-46</v>
      </c>
      <c r="K10" s="2135"/>
      <c r="L10" s="2135"/>
      <c r="M10" s="2136"/>
      <c r="N10" s="3077" t="str">
        <f>F10</f>
        <v>ВЛ-10кВ.фид. Аэропорт КТП-47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60</v>
      </c>
      <c r="F11" s="3077" t="s">
        <v>14</v>
      </c>
      <c r="G11" s="2135"/>
      <c r="H11" s="678"/>
      <c r="I11" s="679">
        <v>60</v>
      </c>
      <c r="J11" s="3077" t="s">
        <v>14</v>
      </c>
      <c r="K11" s="2135"/>
      <c r="L11" s="678"/>
      <c r="M11" s="679">
        <f>E11</f>
        <v>60</v>
      </c>
      <c r="N11" s="3077" t="s">
        <v>14</v>
      </c>
      <c r="O11" s="2135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8"/>
      <c r="C14" s="1780"/>
      <c r="D14" s="1777"/>
      <c r="E14" s="1778"/>
      <c r="F14" s="1781"/>
      <c r="G14" s="1777"/>
      <c r="H14" s="1777"/>
      <c r="I14" s="1778"/>
      <c r="J14" s="1733"/>
      <c r="K14" s="1777"/>
      <c r="L14" s="1777"/>
      <c r="M14" s="1778"/>
      <c r="N14" s="1781"/>
      <c r="O14" s="1777"/>
      <c r="P14" s="1777"/>
      <c r="Q14" s="1778"/>
    </row>
    <row r="15" spans="1:33" s="1369" customFormat="1" ht="15">
      <c r="A15" s="1362">
        <v>1</v>
      </c>
      <c r="B15" s="828"/>
      <c r="C15" s="1788"/>
      <c r="D15" s="1777"/>
      <c r="E15" s="1778"/>
      <c r="F15" s="1662"/>
      <c r="G15" s="1777"/>
      <c r="H15" s="1789"/>
      <c r="I15" s="1603">
        <v>12.36</v>
      </c>
      <c r="J15" s="1791"/>
      <c r="K15" s="1789"/>
      <c r="L15" s="1789"/>
      <c r="M15" s="1894"/>
      <c r="N15" s="1662"/>
      <c r="O15" s="1789"/>
      <c r="P15" s="1789"/>
      <c r="Q15" s="1603">
        <v>2.67</v>
      </c>
    </row>
    <row r="16" spans="1:33" s="681" customFormat="1" ht="15">
      <c r="A16" s="684">
        <v>2</v>
      </c>
      <c r="B16" s="828"/>
      <c r="C16" s="1788"/>
      <c r="D16" s="1777"/>
      <c r="E16" s="1778"/>
      <c r="F16" s="1662"/>
      <c r="G16" s="1777"/>
      <c r="H16" s="1789"/>
      <c r="I16" s="1603">
        <v>11.67</v>
      </c>
      <c r="J16" s="1791"/>
      <c r="K16" s="1789"/>
      <c r="L16" s="1789"/>
      <c r="M16" s="1894"/>
      <c r="N16" s="1662"/>
      <c r="O16" s="1789"/>
      <c r="P16" s="1789"/>
      <c r="Q16" s="1603">
        <v>2.5199999999999996</v>
      </c>
    </row>
    <row r="17" spans="1:17" s="681" customFormat="1" ht="15">
      <c r="A17" s="684">
        <v>3</v>
      </c>
      <c r="B17" s="828"/>
      <c r="C17" s="1788"/>
      <c r="D17" s="1777"/>
      <c r="E17" s="1778"/>
      <c r="F17" s="1662"/>
      <c r="G17" s="1777"/>
      <c r="H17" s="1789"/>
      <c r="I17" s="1603">
        <v>13.23</v>
      </c>
      <c r="J17" s="1791"/>
      <c r="K17" s="1789"/>
      <c r="L17" s="1789"/>
      <c r="M17" s="1894"/>
      <c r="N17" s="1662"/>
      <c r="O17" s="1789"/>
      <c r="P17" s="1789"/>
      <c r="Q17" s="1603">
        <v>2.13</v>
      </c>
    </row>
    <row r="18" spans="1:17" s="681" customFormat="1" ht="15">
      <c r="A18" s="684">
        <v>4</v>
      </c>
      <c r="B18" s="828"/>
      <c r="C18" s="1788"/>
      <c r="D18" s="1777"/>
      <c r="E18" s="1778"/>
      <c r="F18" s="1662"/>
      <c r="G18" s="1777"/>
      <c r="H18" s="1789"/>
      <c r="I18" s="1603">
        <v>12.42</v>
      </c>
      <c r="J18" s="1791"/>
      <c r="K18" s="1789"/>
      <c r="L18" s="1789"/>
      <c r="M18" s="1894"/>
      <c r="N18" s="1662"/>
      <c r="O18" s="1789"/>
      <c r="P18" s="1789"/>
      <c r="Q18" s="1603">
        <v>1.7999999999999998</v>
      </c>
    </row>
    <row r="19" spans="1:17" s="681" customFormat="1" ht="15">
      <c r="A19" s="684">
        <v>5</v>
      </c>
      <c r="B19" s="828"/>
      <c r="C19" s="1788"/>
      <c r="D19" s="1777"/>
      <c r="E19" s="1778"/>
      <c r="F19" s="1662"/>
      <c r="G19" s="1777"/>
      <c r="H19" s="1789"/>
      <c r="I19" s="1603">
        <v>11.43</v>
      </c>
      <c r="J19" s="1791"/>
      <c r="K19" s="1789"/>
      <c r="L19" s="1789"/>
      <c r="M19" s="1894"/>
      <c r="N19" s="1662"/>
      <c r="O19" s="1789"/>
      <c r="P19" s="1789"/>
      <c r="Q19" s="1603">
        <v>2.3999999999999995</v>
      </c>
    </row>
    <row r="20" spans="1:17" s="681" customFormat="1" ht="15">
      <c r="A20" s="684">
        <v>6</v>
      </c>
      <c r="B20" s="828"/>
      <c r="C20" s="1788"/>
      <c r="D20" s="1777"/>
      <c r="E20" s="1778"/>
      <c r="F20" s="1662"/>
      <c r="G20" s="1777"/>
      <c r="H20" s="1789"/>
      <c r="I20" s="1603">
        <v>10.23</v>
      </c>
      <c r="J20" s="1791"/>
      <c r="K20" s="1789"/>
      <c r="L20" s="1789"/>
      <c r="M20" s="1894"/>
      <c r="N20" s="1662"/>
      <c r="O20" s="1789"/>
      <c r="P20" s="1789"/>
      <c r="Q20" s="1603">
        <v>2.13</v>
      </c>
    </row>
    <row r="21" spans="1:17" s="681" customFormat="1" ht="15">
      <c r="A21" s="684">
        <v>7</v>
      </c>
      <c r="B21" s="828"/>
      <c r="C21" s="1788"/>
      <c r="D21" s="1777"/>
      <c r="E21" s="1778"/>
      <c r="F21" s="1662"/>
      <c r="G21" s="1777"/>
      <c r="H21" s="1789"/>
      <c r="I21" s="1603">
        <v>16.259999999999998</v>
      </c>
      <c r="J21" s="1791"/>
      <c r="K21" s="1789"/>
      <c r="L21" s="1789"/>
      <c r="M21" s="1894"/>
      <c r="N21" s="1662"/>
      <c r="O21" s="1789"/>
      <c r="P21" s="1789"/>
      <c r="Q21" s="1603">
        <v>1.8599999999999999</v>
      </c>
    </row>
    <row r="22" spans="1:17" s="681" customFormat="1" ht="15">
      <c r="A22" s="684">
        <v>8</v>
      </c>
      <c r="B22" s="828"/>
      <c r="C22" s="1788"/>
      <c r="D22" s="1777"/>
      <c r="E22" s="1778"/>
      <c r="F22" s="1662"/>
      <c r="G22" s="1777"/>
      <c r="H22" s="1789"/>
      <c r="I22" s="1603">
        <v>24.450000000000003</v>
      </c>
      <c r="J22" s="1791"/>
      <c r="K22" s="1789"/>
      <c r="L22" s="1789"/>
      <c r="M22" s="1894"/>
      <c r="N22" s="1662"/>
      <c r="O22" s="1789"/>
      <c r="P22" s="1789"/>
      <c r="Q22" s="1603">
        <v>2.3099999999999996</v>
      </c>
    </row>
    <row r="23" spans="1:17" s="681" customFormat="1" ht="15">
      <c r="A23" s="684">
        <v>9</v>
      </c>
      <c r="B23" s="828"/>
      <c r="C23" s="1788"/>
      <c r="D23" s="1777"/>
      <c r="E23" s="1778"/>
      <c r="F23" s="1662"/>
      <c r="G23" s="1777"/>
      <c r="H23" s="1789"/>
      <c r="I23" s="1603">
        <v>22.74</v>
      </c>
      <c r="J23" s="1791"/>
      <c r="K23" s="1789"/>
      <c r="L23" s="1789"/>
      <c r="M23" s="1894"/>
      <c r="N23" s="1662"/>
      <c r="O23" s="1789"/>
      <c r="P23" s="1789"/>
      <c r="Q23" s="1603">
        <v>2.4299999999999997</v>
      </c>
    </row>
    <row r="24" spans="1:17" s="681" customFormat="1" ht="15">
      <c r="A24" s="684">
        <v>10</v>
      </c>
      <c r="B24" s="828"/>
      <c r="C24" s="1788"/>
      <c r="D24" s="1777"/>
      <c r="E24" s="1778"/>
      <c r="F24" s="1662"/>
      <c r="G24" s="1777"/>
      <c r="H24" s="1789"/>
      <c r="I24" s="1603">
        <v>21.57</v>
      </c>
      <c r="J24" s="1791"/>
      <c r="K24" s="1789"/>
      <c r="L24" s="1789"/>
      <c r="M24" s="1894"/>
      <c r="N24" s="1662"/>
      <c r="O24" s="1789"/>
      <c r="P24" s="1789"/>
      <c r="Q24" s="1603">
        <v>2.6399999999999997</v>
      </c>
    </row>
    <row r="25" spans="1:17" s="681" customFormat="1" ht="15">
      <c r="A25" s="684">
        <v>11</v>
      </c>
      <c r="B25" s="828"/>
      <c r="C25" s="1788"/>
      <c r="D25" s="1777"/>
      <c r="E25" s="1778"/>
      <c r="F25" s="1662"/>
      <c r="G25" s="1777"/>
      <c r="H25" s="1789"/>
      <c r="I25" s="1603">
        <v>19.11</v>
      </c>
      <c r="J25" s="1791"/>
      <c r="K25" s="1789"/>
      <c r="L25" s="1789"/>
      <c r="M25" s="1894"/>
      <c r="N25" s="1662"/>
      <c r="O25" s="1789"/>
      <c r="P25" s="1789"/>
      <c r="Q25" s="1603">
        <v>2.8499999999999996</v>
      </c>
    </row>
    <row r="26" spans="1:17" s="681" customFormat="1" ht="15">
      <c r="A26" s="684">
        <v>12</v>
      </c>
      <c r="B26" s="828"/>
      <c r="C26" s="1788"/>
      <c r="D26" s="1777"/>
      <c r="E26" s="1778"/>
      <c r="F26" s="1662"/>
      <c r="G26" s="1777"/>
      <c r="H26" s="1789"/>
      <c r="I26" s="1603">
        <v>21.810000000000002</v>
      </c>
      <c r="J26" s="1791"/>
      <c r="K26" s="1789"/>
      <c r="L26" s="1789"/>
      <c r="M26" s="1894"/>
      <c r="N26" s="1662"/>
      <c r="O26" s="1789"/>
      <c r="P26" s="1789"/>
      <c r="Q26" s="1603">
        <v>2.91</v>
      </c>
    </row>
    <row r="27" spans="1:17" s="681" customFormat="1" ht="15">
      <c r="A27" s="684">
        <v>13</v>
      </c>
      <c r="B27" s="828"/>
      <c r="C27" s="1788"/>
      <c r="D27" s="1777"/>
      <c r="E27" s="1778"/>
      <c r="F27" s="1662"/>
      <c r="G27" s="1777"/>
      <c r="H27" s="1789"/>
      <c r="I27" s="1603">
        <v>28.14</v>
      </c>
      <c r="J27" s="1791"/>
      <c r="K27" s="1789"/>
      <c r="L27" s="1789"/>
      <c r="M27" s="1894"/>
      <c r="N27" s="1662"/>
      <c r="O27" s="1789"/>
      <c r="P27" s="1789"/>
      <c r="Q27" s="1603">
        <v>2.8499999999999996</v>
      </c>
    </row>
    <row r="28" spans="1:17" s="681" customFormat="1" ht="15">
      <c r="A28" s="684">
        <v>14</v>
      </c>
      <c r="B28" s="828"/>
      <c r="C28" s="1788"/>
      <c r="D28" s="1777"/>
      <c r="E28" s="1778"/>
      <c r="F28" s="1662"/>
      <c r="G28" s="1777"/>
      <c r="H28" s="1789"/>
      <c r="I28" s="1603">
        <v>24.96</v>
      </c>
      <c r="J28" s="1791"/>
      <c r="K28" s="1789"/>
      <c r="L28" s="1789"/>
      <c r="M28" s="1894"/>
      <c r="N28" s="1662"/>
      <c r="O28" s="1789"/>
      <c r="P28" s="1789"/>
      <c r="Q28" s="1603">
        <v>2.9399999999999995</v>
      </c>
    </row>
    <row r="29" spans="1:17" s="681" customFormat="1" ht="15">
      <c r="A29" s="684">
        <v>15</v>
      </c>
      <c r="B29" s="828"/>
      <c r="C29" s="1788"/>
      <c r="D29" s="1777"/>
      <c r="E29" s="1778"/>
      <c r="F29" s="1662"/>
      <c r="G29" s="1777"/>
      <c r="H29" s="1789"/>
      <c r="I29" s="1603">
        <v>23.07</v>
      </c>
      <c r="J29" s="1791"/>
      <c r="K29" s="1789"/>
      <c r="L29" s="1789"/>
      <c r="M29" s="1893"/>
      <c r="N29" s="1662"/>
      <c r="O29" s="1789"/>
      <c r="P29" s="1789"/>
      <c r="Q29" s="1603">
        <v>3.3</v>
      </c>
    </row>
    <row r="30" spans="1:17" s="681" customFormat="1" ht="15">
      <c r="A30" s="684">
        <v>16</v>
      </c>
      <c r="B30" s="828"/>
      <c r="C30" s="1788"/>
      <c r="D30" s="1777"/>
      <c r="E30" s="1778"/>
      <c r="F30" s="1662"/>
      <c r="G30" s="1777"/>
      <c r="H30" s="1789"/>
      <c r="I30" s="1603">
        <v>21.090000000000003</v>
      </c>
      <c r="J30" s="1791"/>
      <c r="K30" s="1789"/>
      <c r="L30" s="1789"/>
      <c r="M30" s="1893"/>
      <c r="N30" s="1662"/>
      <c r="O30" s="1789"/>
      <c r="P30" s="1789"/>
      <c r="Q30" s="1603">
        <v>3.21</v>
      </c>
    </row>
    <row r="31" spans="1:17" s="685" customFormat="1" ht="15">
      <c r="A31" s="684">
        <v>17</v>
      </c>
      <c r="B31" s="828"/>
      <c r="C31" s="1788"/>
      <c r="D31" s="1777"/>
      <c r="E31" s="1778"/>
      <c r="F31" s="1662"/>
      <c r="G31" s="1777"/>
      <c r="H31" s="1789"/>
      <c r="I31" s="1603">
        <v>20.13</v>
      </c>
      <c r="J31" s="1791"/>
      <c r="K31" s="1789"/>
      <c r="L31" s="1789"/>
      <c r="M31" s="1893"/>
      <c r="N31" s="1662"/>
      <c r="O31" s="1789"/>
      <c r="P31" s="1789"/>
      <c r="Q31" s="1603">
        <v>3.1499999999999995</v>
      </c>
    </row>
    <row r="32" spans="1:17" s="685" customFormat="1" ht="15">
      <c r="A32" s="684">
        <v>18</v>
      </c>
      <c r="B32" s="828"/>
      <c r="C32" s="1788"/>
      <c r="D32" s="1777"/>
      <c r="E32" s="1778"/>
      <c r="F32" s="1662"/>
      <c r="G32" s="1777"/>
      <c r="H32" s="1789"/>
      <c r="I32" s="1603">
        <v>23.07</v>
      </c>
      <c r="J32" s="1791"/>
      <c r="K32" s="1789"/>
      <c r="L32" s="1789"/>
      <c r="M32" s="1893"/>
      <c r="N32" s="1662"/>
      <c r="O32" s="1789"/>
      <c r="P32" s="1789"/>
      <c r="Q32" s="1603">
        <v>2.76</v>
      </c>
    </row>
    <row r="33" spans="1:33" s="685" customFormat="1" ht="15">
      <c r="A33" s="684">
        <v>19</v>
      </c>
      <c r="B33" s="828"/>
      <c r="C33" s="1788"/>
      <c r="D33" s="1777"/>
      <c r="E33" s="1778"/>
      <c r="F33" s="1662"/>
      <c r="G33" s="1777"/>
      <c r="H33" s="1789"/>
      <c r="I33" s="1603">
        <v>23.34</v>
      </c>
      <c r="J33" s="1791"/>
      <c r="K33" s="1789"/>
      <c r="L33" s="1789"/>
      <c r="M33" s="1893"/>
      <c r="N33" s="1662"/>
      <c r="O33" s="1789"/>
      <c r="P33" s="1789"/>
      <c r="Q33" s="1603">
        <v>3.12</v>
      </c>
    </row>
    <row r="34" spans="1:33" s="685" customFormat="1" ht="15">
      <c r="A34" s="684">
        <v>20</v>
      </c>
      <c r="B34" s="828"/>
      <c r="C34" s="1788"/>
      <c r="D34" s="1777"/>
      <c r="E34" s="1778"/>
      <c r="F34" s="1662"/>
      <c r="G34" s="1777"/>
      <c r="H34" s="1789"/>
      <c r="I34" s="1603">
        <v>27</v>
      </c>
      <c r="J34" s="1791"/>
      <c r="K34" s="1789"/>
      <c r="L34" s="1789"/>
      <c r="M34" s="1893"/>
      <c r="N34" s="1662"/>
      <c r="O34" s="1789"/>
      <c r="P34" s="1789"/>
      <c r="Q34" s="1603">
        <v>3.36</v>
      </c>
    </row>
    <row r="35" spans="1:33" s="685" customFormat="1" ht="15">
      <c r="A35" s="684">
        <v>21</v>
      </c>
      <c r="B35" s="828"/>
      <c r="C35" s="1788"/>
      <c r="D35" s="1777"/>
      <c r="E35" s="1778"/>
      <c r="F35" s="1662"/>
      <c r="G35" s="1777"/>
      <c r="H35" s="1789"/>
      <c r="I35" s="1603">
        <v>29.91</v>
      </c>
      <c r="J35" s="1791"/>
      <c r="K35" s="1789"/>
      <c r="L35" s="1789"/>
      <c r="M35" s="1893"/>
      <c r="N35" s="1662"/>
      <c r="O35" s="1789"/>
      <c r="P35" s="1789"/>
      <c r="Q35" s="1603">
        <v>3.2699999999999996</v>
      </c>
    </row>
    <row r="36" spans="1:33" s="685" customFormat="1" ht="15">
      <c r="A36" s="684">
        <v>22</v>
      </c>
      <c r="B36" s="828"/>
      <c r="C36" s="1788"/>
      <c r="D36" s="1777"/>
      <c r="E36" s="1778"/>
      <c r="F36" s="1662"/>
      <c r="G36" s="1777"/>
      <c r="H36" s="1789"/>
      <c r="I36" s="1603">
        <v>27.66</v>
      </c>
      <c r="J36" s="1791"/>
      <c r="K36" s="1789"/>
      <c r="L36" s="1789"/>
      <c r="M36" s="1893"/>
      <c r="N36" s="1662"/>
      <c r="O36" s="1789"/>
      <c r="P36" s="1789"/>
      <c r="Q36" s="1603">
        <v>3.36</v>
      </c>
    </row>
    <row r="37" spans="1:33" s="685" customFormat="1" ht="15">
      <c r="A37" s="684">
        <v>23</v>
      </c>
      <c r="B37" s="830"/>
      <c r="C37" s="1788"/>
      <c r="D37" s="1789"/>
      <c r="E37" s="1893"/>
      <c r="F37" s="1662"/>
      <c r="G37" s="1790"/>
      <c r="H37" s="1789"/>
      <c r="I37" s="1603">
        <v>23.28</v>
      </c>
      <c r="J37" s="1791"/>
      <c r="K37" s="1789"/>
      <c r="L37" s="1789"/>
      <c r="M37" s="1893"/>
      <c r="N37" s="1662"/>
      <c r="O37" s="1789"/>
      <c r="P37" s="1789"/>
      <c r="Q37" s="1603">
        <v>2.8499999999999996</v>
      </c>
    </row>
    <row r="38" spans="1:33" s="685" customFormat="1" ht="15">
      <c r="A38" s="684">
        <v>24</v>
      </c>
      <c r="B38" s="830"/>
      <c r="C38" s="1788"/>
      <c r="D38" s="1789"/>
      <c r="E38" s="1893"/>
      <c r="F38" s="1662"/>
      <c r="G38" s="1790"/>
      <c r="H38" s="1789"/>
      <c r="I38" s="1603">
        <v>16.080000000000002</v>
      </c>
      <c r="J38" s="1791"/>
      <c r="K38" s="1789"/>
      <c r="L38" s="1789"/>
      <c r="M38" s="1893"/>
      <c r="N38" s="1662"/>
      <c r="O38" s="1789"/>
      <c r="P38" s="1789"/>
      <c r="Q38" s="1603">
        <v>2.0099999999999998</v>
      </c>
    </row>
    <row r="39" spans="1:33" s="685" customFormat="1" ht="15">
      <c r="A39" s="684" t="s">
        <v>19</v>
      </c>
      <c r="B39" s="789"/>
      <c r="C39" s="1777"/>
      <c r="D39" s="1777"/>
      <c r="E39" s="1779">
        <f>SUM(E15:E38)</f>
        <v>0</v>
      </c>
      <c r="F39" s="1777"/>
      <c r="G39" s="1778"/>
      <c r="H39" s="1777"/>
      <c r="I39" s="1779">
        <f>SUM(I15:I38)</f>
        <v>485.00999999999993</v>
      </c>
      <c r="J39" s="1777"/>
      <c r="K39" s="1777"/>
      <c r="L39" s="1777"/>
      <c r="M39" s="1779">
        <f>SUM(M15:M38)</f>
        <v>0</v>
      </c>
      <c r="N39" s="1777"/>
      <c r="O39" s="1777"/>
      <c r="P39" s="1777"/>
      <c r="Q39" s="1779">
        <f>SUM(Q15:Q38)</f>
        <v>64.829999999999984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rgb="FF92D050"/>
  </sheetPr>
  <dimension ref="A1:AG44"/>
  <sheetViews>
    <sheetView topLeftCell="A4" zoomScale="85" zoomScaleNormal="85" workbookViewId="0">
      <selection activeCell="W30" sqref="W3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497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670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676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>
        <v>1704</v>
      </c>
      <c r="B8" s="1313">
        <v>1705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671</v>
      </c>
      <c r="C10" s="2135"/>
      <c r="D10" s="2135"/>
      <c r="E10" s="2136"/>
      <c r="F10" s="3077" t="s">
        <v>672</v>
      </c>
      <c r="G10" s="2135"/>
      <c r="H10" s="2135"/>
      <c r="I10" s="2136"/>
      <c r="J10" s="3077" t="str">
        <f>B10</f>
        <v>яч. 1 - ВЛ-10кВ.фид. Липин Бор</v>
      </c>
      <c r="K10" s="2135"/>
      <c r="L10" s="2135"/>
      <c r="M10" s="2136"/>
      <c r="N10" s="3077" t="str">
        <f>F10</f>
        <v>яч.2 - ВЛ-10кВ.фид. Коммунальный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60</v>
      </c>
      <c r="F11" s="3077" t="s">
        <v>14</v>
      </c>
      <c r="G11" s="2135"/>
      <c r="H11" s="678"/>
      <c r="I11" s="679">
        <v>60</v>
      </c>
      <c r="J11" s="3077" t="s">
        <v>14</v>
      </c>
      <c r="K11" s="2135"/>
      <c r="L11" s="678"/>
      <c r="M11" s="679">
        <f>E11</f>
        <v>60</v>
      </c>
      <c r="N11" s="3077" t="s">
        <v>14</v>
      </c>
      <c r="O11" s="2135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8"/>
      <c r="C14" s="1780"/>
      <c r="D14" s="1777"/>
      <c r="E14" s="1778"/>
      <c r="F14" s="1781"/>
      <c r="G14" s="1777"/>
      <c r="H14" s="1777"/>
      <c r="I14" s="1778"/>
      <c r="J14" s="1733"/>
      <c r="K14" s="1777"/>
      <c r="L14" s="1777"/>
      <c r="M14" s="1778"/>
      <c r="N14" s="1781"/>
      <c r="O14" s="1777"/>
      <c r="P14" s="1777"/>
      <c r="Q14" s="1778"/>
    </row>
    <row r="15" spans="1:33" s="1369" customFormat="1" ht="15">
      <c r="A15" s="1362">
        <v>1</v>
      </c>
      <c r="B15" s="828"/>
      <c r="C15" s="1788"/>
      <c r="D15" s="1777"/>
      <c r="E15" s="1788">
        <v>96</v>
      </c>
      <c r="F15" s="2034"/>
      <c r="G15" s="1780"/>
      <c r="H15" s="1788"/>
      <c r="I15" s="2031">
        <v>380</v>
      </c>
      <c r="J15" s="2035"/>
      <c r="K15" s="1788"/>
      <c r="L15" s="1788"/>
      <c r="M15" s="2031">
        <v>84</v>
      </c>
      <c r="N15" s="2034"/>
      <c r="O15" s="1788"/>
      <c r="P15" s="1788"/>
      <c r="Q15" s="2031">
        <v>176</v>
      </c>
    </row>
    <row r="16" spans="1:33" s="681" customFormat="1" ht="15">
      <c r="A16" s="684">
        <v>2</v>
      </c>
      <c r="B16" s="828"/>
      <c r="C16" s="1788"/>
      <c r="D16" s="1777"/>
      <c r="E16" s="1788">
        <v>74</v>
      </c>
      <c r="F16" s="2034"/>
      <c r="G16" s="1780"/>
      <c r="H16" s="1788"/>
      <c r="I16" s="2031">
        <v>348</v>
      </c>
      <c r="J16" s="2035"/>
      <c r="K16" s="1788"/>
      <c r="L16" s="1788"/>
      <c r="M16" s="2031">
        <v>78</v>
      </c>
      <c r="N16" s="2034"/>
      <c r="O16" s="1788"/>
      <c r="P16" s="1788"/>
      <c r="Q16" s="2031">
        <v>171</v>
      </c>
    </row>
    <row r="17" spans="1:17" s="681" customFormat="1" ht="15">
      <c r="A17" s="684">
        <v>3</v>
      </c>
      <c r="B17" s="828"/>
      <c r="C17" s="1788"/>
      <c r="D17" s="1777"/>
      <c r="E17" s="1788">
        <v>67</v>
      </c>
      <c r="F17" s="2034"/>
      <c r="G17" s="1780"/>
      <c r="H17" s="1788"/>
      <c r="I17" s="2031">
        <v>291</v>
      </c>
      <c r="J17" s="2035"/>
      <c r="K17" s="1788"/>
      <c r="L17" s="1788"/>
      <c r="M17" s="2031">
        <v>71</v>
      </c>
      <c r="N17" s="2034"/>
      <c r="O17" s="1788"/>
      <c r="P17" s="1788"/>
      <c r="Q17" s="2031">
        <v>154</v>
      </c>
    </row>
    <row r="18" spans="1:17" s="681" customFormat="1" ht="15">
      <c r="A18" s="684">
        <v>4</v>
      </c>
      <c r="B18" s="828"/>
      <c r="C18" s="1788"/>
      <c r="D18" s="1777"/>
      <c r="E18" s="1788">
        <v>61</v>
      </c>
      <c r="F18" s="2034"/>
      <c r="G18" s="1780"/>
      <c r="H18" s="1788"/>
      <c r="I18" s="2031">
        <v>290</v>
      </c>
      <c r="J18" s="2035"/>
      <c r="K18" s="1788"/>
      <c r="L18" s="1788"/>
      <c r="M18" s="2031">
        <v>69</v>
      </c>
      <c r="N18" s="2034"/>
      <c r="O18" s="1788"/>
      <c r="P18" s="1788"/>
      <c r="Q18" s="2031">
        <v>150</v>
      </c>
    </row>
    <row r="19" spans="1:17" s="681" customFormat="1" ht="15">
      <c r="A19" s="684">
        <v>5</v>
      </c>
      <c r="B19" s="828"/>
      <c r="C19" s="1788"/>
      <c r="D19" s="1777"/>
      <c r="E19" s="1788">
        <v>60</v>
      </c>
      <c r="F19" s="2034"/>
      <c r="G19" s="1780"/>
      <c r="H19" s="1788"/>
      <c r="I19" s="2031">
        <v>304</v>
      </c>
      <c r="J19" s="2035"/>
      <c r="K19" s="1788"/>
      <c r="L19" s="1788"/>
      <c r="M19" s="2031">
        <v>66</v>
      </c>
      <c r="N19" s="2034"/>
      <c r="O19" s="1788"/>
      <c r="P19" s="1788"/>
      <c r="Q19" s="2031">
        <v>148</v>
      </c>
    </row>
    <row r="20" spans="1:17" s="681" customFormat="1" ht="15">
      <c r="A20" s="684">
        <v>6</v>
      </c>
      <c r="B20" s="828"/>
      <c r="C20" s="1788"/>
      <c r="D20" s="1777"/>
      <c r="E20" s="1788">
        <v>65</v>
      </c>
      <c r="F20" s="2034"/>
      <c r="G20" s="1780"/>
      <c r="H20" s="1788"/>
      <c r="I20" s="2031">
        <v>329</v>
      </c>
      <c r="J20" s="2035"/>
      <c r="K20" s="1788"/>
      <c r="L20" s="1788"/>
      <c r="M20" s="2031">
        <v>71</v>
      </c>
      <c r="N20" s="2034"/>
      <c r="O20" s="1788"/>
      <c r="P20" s="1788"/>
      <c r="Q20" s="2031">
        <v>154</v>
      </c>
    </row>
    <row r="21" spans="1:17" s="681" customFormat="1" ht="15">
      <c r="A21" s="684">
        <v>7</v>
      </c>
      <c r="B21" s="828"/>
      <c r="C21" s="1788"/>
      <c r="D21" s="1777"/>
      <c r="E21" s="1788">
        <v>94</v>
      </c>
      <c r="F21" s="2034"/>
      <c r="G21" s="1780"/>
      <c r="H21" s="1788"/>
      <c r="I21" s="2031">
        <v>509</v>
      </c>
      <c r="J21" s="2035"/>
      <c r="K21" s="1788"/>
      <c r="L21" s="1788"/>
      <c r="M21" s="2031">
        <v>71</v>
      </c>
      <c r="N21" s="2034"/>
      <c r="O21" s="1788"/>
      <c r="P21" s="1788"/>
      <c r="Q21" s="2031">
        <v>161</v>
      </c>
    </row>
    <row r="22" spans="1:17" s="681" customFormat="1" ht="15">
      <c r="A22" s="684">
        <v>8</v>
      </c>
      <c r="B22" s="828"/>
      <c r="C22" s="1788"/>
      <c r="D22" s="1777"/>
      <c r="E22" s="1788">
        <v>136</v>
      </c>
      <c r="F22" s="2034"/>
      <c r="G22" s="1780"/>
      <c r="H22" s="1788"/>
      <c r="I22" s="2031">
        <v>602</v>
      </c>
      <c r="J22" s="2035"/>
      <c r="K22" s="1788"/>
      <c r="L22" s="1788"/>
      <c r="M22" s="2031">
        <v>69</v>
      </c>
      <c r="N22" s="2034"/>
      <c r="O22" s="1788"/>
      <c r="P22" s="1788"/>
      <c r="Q22" s="2031">
        <v>160</v>
      </c>
    </row>
    <row r="23" spans="1:17" s="681" customFormat="1" ht="15">
      <c r="A23" s="684">
        <v>9</v>
      </c>
      <c r="B23" s="828"/>
      <c r="C23" s="1788"/>
      <c r="D23" s="1777"/>
      <c r="E23" s="1788">
        <v>127</v>
      </c>
      <c r="F23" s="2034"/>
      <c r="G23" s="1780"/>
      <c r="H23" s="1788"/>
      <c r="I23" s="2031">
        <v>704</v>
      </c>
      <c r="J23" s="2035"/>
      <c r="K23" s="1788"/>
      <c r="L23" s="1788"/>
      <c r="M23" s="2031">
        <v>68</v>
      </c>
      <c r="N23" s="2034"/>
      <c r="O23" s="1788"/>
      <c r="P23" s="1788"/>
      <c r="Q23" s="2031">
        <v>158</v>
      </c>
    </row>
    <row r="24" spans="1:17" s="681" customFormat="1" ht="15">
      <c r="A24" s="684">
        <v>10</v>
      </c>
      <c r="B24" s="828"/>
      <c r="C24" s="1788"/>
      <c r="D24" s="1777"/>
      <c r="E24" s="1788">
        <v>119</v>
      </c>
      <c r="F24" s="2034"/>
      <c r="G24" s="1780"/>
      <c r="H24" s="1788"/>
      <c r="I24" s="2031">
        <v>716</v>
      </c>
      <c r="J24" s="2035"/>
      <c r="K24" s="1788"/>
      <c r="L24" s="1788"/>
      <c r="M24" s="2031">
        <v>73</v>
      </c>
      <c r="N24" s="2034"/>
      <c r="O24" s="1788"/>
      <c r="P24" s="1788"/>
      <c r="Q24" s="2031">
        <v>166</v>
      </c>
    </row>
    <row r="25" spans="1:17" s="681" customFormat="1" ht="15">
      <c r="A25" s="684">
        <v>11</v>
      </c>
      <c r="B25" s="828"/>
      <c r="C25" s="1788"/>
      <c r="D25" s="1777"/>
      <c r="E25" s="1788">
        <v>109</v>
      </c>
      <c r="F25" s="2034"/>
      <c r="G25" s="1780"/>
      <c r="H25" s="1788"/>
      <c r="I25" s="2031">
        <v>688</v>
      </c>
      <c r="J25" s="2035"/>
      <c r="K25" s="1788"/>
      <c r="L25" s="1788"/>
      <c r="M25" s="2031">
        <v>81</v>
      </c>
      <c r="N25" s="2034"/>
      <c r="O25" s="1788"/>
      <c r="P25" s="1788"/>
      <c r="Q25" s="2031">
        <v>179</v>
      </c>
    </row>
    <row r="26" spans="1:17" s="681" customFormat="1" ht="15">
      <c r="A26" s="684">
        <v>12</v>
      </c>
      <c r="B26" s="828"/>
      <c r="C26" s="1788"/>
      <c r="D26" s="1777"/>
      <c r="E26" s="1788">
        <v>106</v>
      </c>
      <c r="F26" s="2034"/>
      <c r="G26" s="1780"/>
      <c r="H26" s="1788"/>
      <c r="I26" s="2031">
        <v>659</v>
      </c>
      <c r="J26" s="2035"/>
      <c r="K26" s="1788"/>
      <c r="L26" s="1788"/>
      <c r="M26" s="2031">
        <v>81</v>
      </c>
      <c r="N26" s="2034"/>
      <c r="O26" s="1788"/>
      <c r="P26" s="1788"/>
      <c r="Q26" s="2031">
        <v>180</v>
      </c>
    </row>
    <row r="27" spans="1:17" s="681" customFormat="1" ht="15">
      <c r="A27" s="684">
        <v>13</v>
      </c>
      <c r="B27" s="828"/>
      <c r="C27" s="1788"/>
      <c r="D27" s="1777"/>
      <c r="E27" s="1788">
        <v>112</v>
      </c>
      <c r="F27" s="2034"/>
      <c r="G27" s="1780"/>
      <c r="H27" s="1788"/>
      <c r="I27" s="2031">
        <v>654</v>
      </c>
      <c r="J27" s="2035"/>
      <c r="K27" s="1788"/>
      <c r="L27" s="1788"/>
      <c r="M27" s="2031">
        <v>78</v>
      </c>
      <c r="N27" s="2034"/>
      <c r="O27" s="1788"/>
      <c r="P27" s="1788"/>
      <c r="Q27" s="2031">
        <v>184</v>
      </c>
    </row>
    <row r="28" spans="1:17" s="681" customFormat="1" ht="15">
      <c r="A28" s="684">
        <v>14</v>
      </c>
      <c r="B28" s="828"/>
      <c r="C28" s="1788"/>
      <c r="D28" s="1777"/>
      <c r="E28" s="1788">
        <v>119</v>
      </c>
      <c r="F28" s="2034"/>
      <c r="G28" s="1780"/>
      <c r="H28" s="1788"/>
      <c r="I28" s="2031">
        <v>637</v>
      </c>
      <c r="J28" s="2035"/>
      <c r="K28" s="1788"/>
      <c r="L28" s="1788"/>
      <c r="M28" s="2031">
        <v>82</v>
      </c>
      <c r="N28" s="2034"/>
      <c r="O28" s="1788"/>
      <c r="P28" s="1788"/>
      <c r="Q28" s="2031">
        <v>173</v>
      </c>
    </row>
    <row r="29" spans="1:17" s="681" customFormat="1" ht="15">
      <c r="A29" s="684">
        <v>15</v>
      </c>
      <c r="B29" s="828"/>
      <c r="C29" s="1788"/>
      <c r="D29" s="1777"/>
      <c r="E29" s="1788">
        <v>105</v>
      </c>
      <c r="F29" s="2034"/>
      <c r="G29" s="1780"/>
      <c r="H29" s="1788"/>
      <c r="I29" s="2031">
        <v>605</v>
      </c>
      <c r="J29" s="2035"/>
      <c r="K29" s="1788"/>
      <c r="L29" s="1788"/>
      <c r="M29" s="2031">
        <v>74</v>
      </c>
      <c r="N29" s="2034"/>
      <c r="O29" s="1788"/>
      <c r="P29" s="1788"/>
      <c r="Q29" s="2031">
        <v>167</v>
      </c>
    </row>
    <row r="30" spans="1:17" s="681" customFormat="1" ht="15">
      <c r="A30" s="684">
        <v>16</v>
      </c>
      <c r="B30" s="828"/>
      <c r="C30" s="1788"/>
      <c r="D30" s="1777"/>
      <c r="E30" s="1788">
        <v>114</v>
      </c>
      <c r="F30" s="2034"/>
      <c r="G30" s="1780"/>
      <c r="H30" s="1788"/>
      <c r="I30" s="2031">
        <v>615</v>
      </c>
      <c r="J30" s="2035"/>
      <c r="K30" s="1788"/>
      <c r="L30" s="1788"/>
      <c r="M30" s="2031">
        <v>79</v>
      </c>
      <c r="N30" s="2034"/>
      <c r="O30" s="1788"/>
      <c r="P30" s="1788"/>
      <c r="Q30" s="2031">
        <v>166</v>
      </c>
    </row>
    <row r="31" spans="1:17" s="685" customFormat="1" ht="15">
      <c r="A31" s="684">
        <v>17</v>
      </c>
      <c r="B31" s="828"/>
      <c r="C31" s="1788"/>
      <c r="D31" s="1777"/>
      <c r="E31" s="1788">
        <v>121</v>
      </c>
      <c r="F31" s="2034"/>
      <c r="G31" s="1780"/>
      <c r="H31" s="1788"/>
      <c r="I31" s="2031">
        <v>616</v>
      </c>
      <c r="J31" s="2035"/>
      <c r="K31" s="1788"/>
      <c r="L31" s="1788"/>
      <c r="M31" s="2031">
        <v>80</v>
      </c>
      <c r="N31" s="2034"/>
      <c r="O31" s="1788"/>
      <c r="P31" s="1788"/>
      <c r="Q31" s="2031">
        <v>174</v>
      </c>
    </row>
    <row r="32" spans="1:17" s="685" customFormat="1" ht="15">
      <c r="A32" s="684">
        <v>18</v>
      </c>
      <c r="B32" s="828"/>
      <c r="C32" s="1788"/>
      <c r="D32" s="1777"/>
      <c r="E32" s="1788">
        <v>135</v>
      </c>
      <c r="F32" s="2034"/>
      <c r="G32" s="1780"/>
      <c r="H32" s="1788"/>
      <c r="I32" s="2031">
        <v>610</v>
      </c>
      <c r="J32" s="2035"/>
      <c r="K32" s="1788"/>
      <c r="L32" s="1788"/>
      <c r="M32" s="2031">
        <v>71</v>
      </c>
      <c r="N32" s="2034"/>
      <c r="O32" s="1788"/>
      <c r="P32" s="1788"/>
      <c r="Q32" s="2031">
        <v>171</v>
      </c>
    </row>
    <row r="33" spans="1:33" s="685" customFormat="1" ht="15">
      <c r="A33" s="684">
        <v>19</v>
      </c>
      <c r="B33" s="828"/>
      <c r="C33" s="1788"/>
      <c r="D33" s="1777"/>
      <c r="E33" s="1788">
        <v>146</v>
      </c>
      <c r="F33" s="2034"/>
      <c r="G33" s="1780"/>
      <c r="H33" s="1788"/>
      <c r="I33" s="2031">
        <v>619</v>
      </c>
      <c r="J33" s="2035"/>
      <c r="K33" s="1788"/>
      <c r="L33" s="1788"/>
      <c r="M33" s="2031">
        <v>68</v>
      </c>
      <c r="N33" s="2034"/>
      <c r="O33" s="1788"/>
      <c r="P33" s="1788"/>
      <c r="Q33" s="2031">
        <v>166</v>
      </c>
    </row>
    <row r="34" spans="1:33" s="685" customFormat="1" ht="15">
      <c r="A34" s="684">
        <v>20</v>
      </c>
      <c r="B34" s="828"/>
      <c r="C34" s="1788"/>
      <c r="D34" s="1777"/>
      <c r="E34" s="1788">
        <v>158</v>
      </c>
      <c r="F34" s="2034"/>
      <c r="G34" s="1780"/>
      <c r="H34" s="1788"/>
      <c r="I34" s="2031">
        <v>664</v>
      </c>
      <c r="J34" s="2035"/>
      <c r="K34" s="1788"/>
      <c r="L34" s="1788"/>
      <c r="M34" s="2031">
        <v>68</v>
      </c>
      <c r="N34" s="2034"/>
      <c r="O34" s="1788"/>
      <c r="P34" s="1788"/>
      <c r="Q34" s="2031">
        <v>174</v>
      </c>
    </row>
    <row r="35" spans="1:33" s="685" customFormat="1" ht="15">
      <c r="A35" s="684">
        <v>21</v>
      </c>
      <c r="B35" s="828"/>
      <c r="C35" s="1788"/>
      <c r="D35" s="1777"/>
      <c r="E35" s="1788">
        <v>160</v>
      </c>
      <c r="F35" s="2034"/>
      <c r="G35" s="1780"/>
      <c r="H35" s="1788"/>
      <c r="I35" s="2031">
        <v>651</v>
      </c>
      <c r="J35" s="2035"/>
      <c r="K35" s="1788"/>
      <c r="L35" s="1788"/>
      <c r="M35" s="2031">
        <v>68</v>
      </c>
      <c r="N35" s="2034"/>
      <c r="O35" s="1788"/>
      <c r="P35" s="1788"/>
      <c r="Q35" s="2031">
        <v>170</v>
      </c>
    </row>
    <row r="36" spans="1:33" s="685" customFormat="1" ht="15">
      <c r="A36" s="684">
        <v>22</v>
      </c>
      <c r="B36" s="828"/>
      <c r="C36" s="1788"/>
      <c r="D36" s="1777"/>
      <c r="E36" s="1788">
        <v>169</v>
      </c>
      <c r="F36" s="2034"/>
      <c r="G36" s="1780"/>
      <c r="H36" s="1788"/>
      <c r="I36" s="2031">
        <v>632</v>
      </c>
      <c r="J36" s="2035"/>
      <c r="K36" s="1788"/>
      <c r="L36" s="1788"/>
      <c r="M36" s="2031">
        <v>68</v>
      </c>
      <c r="N36" s="2034"/>
      <c r="O36" s="1788"/>
      <c r="P36" s="1788"/>
      <c r="Q36" s="2031">
        <v>161</v>
      </c>
    </row>
    <row r="37" spans="1:33" s="685" customFormat="1" ht="15">
      <c r="A37" s="684">
        <v>23</v>
      </c>
      <c r="B37" s="830"/>
      <c r="C37" s="1788"/>
      <c r="D37" s="1789"/>
      <c r="E37" s="2034">
        <v>155</v>
      </c>
      <c r="F37" s="2034"/>
      <c r="G37" s="1788"/>
      <c r="H37" s="1788"/>
      <c r="I37" s="2031">
        <v>566</v>
      </c>
      <c r="J37" s="2035"/>
      <c r="K37" s="1788"/>
      <c r="L37" s="1788"/>
      <c r="M37" s="2031">
        <v>64</v>
      </c>
      <c r="N37" s="2034"/>
      <c r="O37" s="1788"/>
      <c r="P37" s="1788"/>
      <c r="Q37" s="2031">
        <v>156</v>
      </c>
    </row>
    <row r="38" spans="1:33" s="685" customFormat="1" ht="15">
      <c r="A38" s="684">
        <v>24</v>
      </c>
      <c r="B38" s="830"/>
      <c r="C38" s="1788"/>
      <c r="D38" s="1789"/>
      <c r="E38" s="2034">
        <v>132</v>
      </c>
      <c r="F38" s="2034"/>
      <c r="G38" s="1788"/>
      <c r="H38" s="1788"/>
      <c r="I38" s="2031">
        <v>495</v>
      </c>
      <c r="J38" s="2035"/>
      <c r="K38" s="1788"/>
      <c r="L38" s="1788"/>
      <c r="M38" s="2031">
        <v>67</v>
      </c>
      <c r="N38" s="2034"/>
      <c r="O38" s="1788"/>
      <c r="P38" s="1788"/>
      <c r="Q38" s="2031">
        <v>161</v>
      </c>
    </row>
    <row r="39" spans="1:33" s="685" customFormat="1" ht="15">
      <c r="A39" s="684" t="s">
        <v>19</v>
      </c>
      <c r="B39" s="789"/>
      <c r="C39" s="1777"/>
      <c r="D39" s="1777"/>
      <c r="E39" s="1779">
        <f>SUM(E15:E38)</f>
        <v>2740</v>
      </c>
      <c r="F39" s="1777"/>
      <c r="G39" s="1778"/>
      <c r="H39" s="1777"/>
      <c r="I39" s="1779">
        <f>SUM(I15:I38)</f>
        <v>13184</v>
      </c>
      <c r="J39" s="1777"/>
      <c r="K39" s="1777"/>
      <c r="L39" s="1777"/>
      <c r="M39" s="1779">
        <f>SUM(M15:M38)</f>
        <v>1749</v>
      </c>
      <c r="N39" s="1777"/>
      <c r="O39" s="1777"/>
      <c r="P39" s="1777"/>
      <c r="Q39" s="1779">
        <f>SUM(Q15:Q38)</f>
        <v>3980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272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453</v>
      </c>
      <c r="B8" s="1297" t="s">
        <v>454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274</v>
      </c>
      <c r="C10" s="2135"/>
      <c r="D10" s="2135"/>
      <c r="E10" s="2136"/>
      <c r="F10" s="3077" t="s">
        <v>275</v>
      </c>
      <c r="G10" s="2135"/>
      <c r="H10" s="2135"/>
      <c r="I10" s="2136"/>
      <c r="J10" s="3077" t="str">
        <f>B10</f>
        <v>ВЛ-6кВ Ф-9 Погрузка</v>
      </c>
      <c r="K10" s="2135"/>
      <c r="L10" s="2135"/>
      <c r="M10" s="2136"/>
      <c r="N10" s="3077" t="str">
        <f>F10</f>
        <v>ВЛ-6 кВ Ф-7 ЛПХ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1800</v>
      </c>
      <c r="F11" s="3077" t="s">
        <v>14</v>
      </c>
      <c r="G11" s="2135"/>
      <c r="H11" s="678"/>
      <c r="I11" s="679">
        <v>2400</v>
      </c>
      <c r="J11" s="3077" t="s">
        <v>14</v>
      </c>
      <c r="K11" s="2135"/>
      <c r="L11" s="678"/>
      <c r="M11" s="679">
        <f>E11</f>
        <v>1800</v>
      </c>
      <c r="N11" s="3077" t="s">
        <v>14</v>
      </c>
      <c r="O11" s="2135"/>
      <c r="P11" s="678"/>
      <c r="Q11" s="679">
        <f>I11</f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92"/>
      <c r="C14" s="1778"/>
      <c r="D14" s="1777"/>
      <c r="E14" s="1778"/>
      <c r="F14" s="1794"/>
      <c r="G14" s="1777"/>
      <c r="H14" s="1777"/>
      <c r="I14" s="1778"/>
      <c r="J14" s="1794"/>
      <c r="K14" s="1777"/>
      <c r="L14" s="1777"/>
      <c r="M14" s="1778"/>
      <c r="N14" s="1794"/>
      <c r="O14" s="1777"/>
      <c r="P14" s="1777"/>
      <c r="Q14" s="1778"/>
    </row>
    <row r="15" spans="1:33" s="1369" customFormat="1" ht="15">
      <c r="A15" s="1362">
        <v>1</v>
      </c>
      <c r="B15" s="1792"/>
      <c r="C15" s="1778"/>
      <c r="D15" s="1777"/>
      <c r="E15" s="1790">
        <v>0</v>
      </c>
      <c r="F15" s="1794"/>
      <c r="G15" s="1777"/>
      <c r="H15" s="1777"/>
      <c r="I15" s="1603">
        <v>11</v>
      </c>
      <c r="J15" s="1794"/>
      <c r="K15" s="1777"/>
      <c r="L15" s="1777"/>
      <c r="M15" s="1946">
        <v>0</v>
      </c>
      <c r="N15" s="1794"/>
      <c r="O15" s="1777"/>
      <c r="P15" s="1777"/>
      <c r="Q15" s="1603">
        <v>36</v>
      </c>
    </row>
    <row r="16" spans="1:33" s="681" customFormat="1" ht="15">
      <c r="A16" s="684">
        <v>2</v>
      </c>
      <c r="B16" s="1792"/>
      <c r="C16" s="1778"/>
      <c r="D16" s="1777"/>
      <c r="E16" s="1790">
        <v>0</v>
      </c>
      <c r="F16" s="1794"/>
      <c r="G16" s="1777"/>
      <c r="H16" s="1777"/>
      <c r="I16" s="1603">
        <v>11</v>
      </c>
      <c r="J16" s="1794"/>
      <c r="K16" s="1777"/>
      <c r="L16" s="1777"/>
      <c r="M16" s="1946">
        <v>0</v>
      </c>
      <c r="N16" s="1794"/>
      <c r="O16" s="1777"/>
      <c r="P16" s="1777"/>
      <c r="Q16" s="1603">
        <v>36</v>
      </c>
    </row>
    <row r="17" spans="1:17" s="681" customFormat="1" ht="15">
      <c r="A17" s="684">
        <v>3</v>
      </c>
      <c r="B17" s="1792"/>
      <c r="C17" s="1778"/>
      <c r="D17" s="1777"/>
      <c r="E17" s="1790">
        <v>0</v>
      </c>
      <c r="F17" s="1794"/>
      <c r="G17" s="1777"/>
      <c r="H17" s="1777"/>
      <c r="I17" s="1603">
        <v>11</v>
      </c>
      <c r="J17" s="1794"/>
      <c r="K17" s="1777"/>
      <c r="L17" s="1777"/>
      <c r="M17" s="1946">
        <v>0</v>
      </c>
      <c r="N17" s="1794"/>
      <c r="O17" s="1777"/>
      <c r="P17" s="1777"/>
      <c r="Q17" s="1603">
        <v>36</v>
      </c>
    </row>
    <row r="18" spans="1:17" s="681" customFormat="1" ht="15">
      <c r="A18" s="684">
        <v>4</v>
      </c>
      <c r="B18" s="1792"/>
      <c r="C18" s="1778"/>
      <c r="D18" s="1777"/>
      <c r="E18" s="1790">
        <v>0</v>
      </c>
      <c r="F18" s="1794"/>
      <c r="G18" s="1777"/>
      <c r="H18" s="1777"/>
      <c r="I18" s="1603">
        <v>10</v>
      </c>
      <c r="J18" s="1794"/>
      <c r="K18" s="1777"/>
      <c r="L18" s="1777"/>
      <c r="M18" s="1946">
        <v>0</v>
      </c>
      <c r="N18" s="1794"/>
      <c r="O18" s="1777"/>
      <c r="P18" s="1777"/>
      <c r="Q18" s="1603">
        <v>37</v>
      </c>
    </row>
    <row r="19" spans="1:17" s="681" customFormat="1" ht="15">
      <c r="A19" s="684">
        <v>5</v>
      </c>
      <c r="B19" s="1792"/>
      <c r="C19" s="1778"/>
      <c r="D19" s="1777"/>
      <c r="E19" s="1790">
        <v>0</v>
      </c>
      <c r="F19" s="1794"/>
      <c r="G19" s="1777"/>
      <c r="H19" s="1777"/>
      <c r="I19" s="1603">
        <v>12</v>
      </c>
      <c r="J19" s="1794"/>
      <c r="K19" s="1777"/>
      <c r="L19" s="1777"/>
      <c r="M19" s="1946">
        <v>0</v>
      </c>
      <c r="N19" s="1794"/>
      <c r="O19" s="1777"/>
      <c r="P19" s="1777"/>
      <c r="Q19" s="1603">
        <v>37</v>
      </c>
    </row>
    <row r="20" spans="1:17" s="681" customFormat="1" ht="15">
      <c r="A20" s="684">
        <v>6</v>
      </c>
      <c r="B20" s="1792"/>
      <c r="C20" s="1778"/>
      <c r="D20" s="1777"/>
      <c r="E20" s="1790">
        <v>0</v>
      </c>
      <c r="F20" s="1794"/>
      <c r="G20" s="1777"/>
      <c r="H20" s="1777"/>
      <c r="I20" s="1603">
        <v>10</v>
      </c>
      <c r="J20" s="1794"/>
      <c r="K20" s="1777"/>
      <c r="L20" s="1777"/>
      <c r="M20" s="1946">
        <v>0</v>
      </c>
      <c r="N20" s="1794"/>
      <c r="O20" s="1777"/>
      <c r="P20" s="1777"/>
      <c r="Q20" s="1603">
        <v>37</v>
      </c>
    </row>
    <row r="21" spans="1:17" s="681" customFormat="1" ht="15">
      <c r="A21" s="684">
        <v>7</v>
      </c>
      <c r="B21" s="1792"/>
      <c r="C21" s="1778"/>
      <c r="D21" s="1777"/>
      <c r="E21" s="1790">
        <v>0</v>
      </c>
      <c r="F21" s="1794"/>
      <c r="G21" s="1777"/>
      <c r="H21" s="1777"/>
      <c r="I21" s="1603">
        <v>19</v>
      </c>
      <c r="J21" s="1794"/>
      <c r="K21" s="1777"/>
      <c r="L21" s="1777"/>
      <c r="M21" s="1946">
        <v>0</v>
      </c>
      <c r="N21" s="1794"/>
      <c r="O21" s="1777"/>
      <c r="P21" s="1777"/>
      <c r="Q21" s="1603">
        <v>37</v>
      </c>
    </row>
    <row r="22" spans="1:17" s="681" customFormat="1" ht="15">
      <c r="A22" s="684">
        <v>8</v>
      </c>
      <c r="B22" s="1792"/>
      <c r="C22" s="1778"/>
      <c r="D22" s="1777"/>
      <c r="E22" s="1790">
        <v>0</v>
      </c>
      <c r="F22" s="1794"/>
      <c r="G22" s="1777"/>
      <c r="H22" s="1777"/>
      <c r="I22" s="1603">
        <v>17</v>
      </c>
      <c r="J22" s="1794"/>
      <c r="K22" s="1777"/>
      <c r="L22" s="1777"/>
      <c r="M22" s="1946">
        <v>0</v>
      </c>
      <c r="N22" s="1794"/>
      <c r="O22" s="1777"/>
      <c r="P22" s="1777"/>
      <c r="Q22" s="1603">
        <v>35</v>
      </c>
    </row>
    <row r="23" spans="1:17" s="681" customFormat="1" ht="15">
      <c r="A23" s="684">
        <v>9</v>
      </c>
      <c r="B23" s="1792"/>
      <c r="C23" s="1778"/>
      <c r="D23" s="1777"/>
      <c r="E23" s="1790">
        <v>0</v>
      </c>
      <c r="F23" s="1794"/>
      <c r="G23" s="1777"/>
      <c r="H23" s="1777"/>
      <c r="I23" s="1603">
        <v>16</v>
      </c>
      <c r="J23" s="1794"/>
      <c r="K23" s="1777"/>
      <c r="L23" s="1777"/>
      <c r="M23" s="1946">
        <v>0</v>
      </c>
      <c r="N23" s="1794"/>
      <c r="O23" s="1777"/>
      <c r="P23" s="1777"/>
      <c r="Q23" s="1603">
        <v>34</v>
      </c>
    </row>
    <row r="24" spans="1:17" s="681" customFormat="1" ht="15">
      <c r="A24" s="684">
        <v>10</v>
      </c>
      <c r="B24" s="1792"/>
      <c r="C24" s="1778"/>
      <c r="D24" s="1777"/>
      <c r="E24" s="1790">
        <v>0</v>
      </c>
      <c r="F24" s="1794"/>
      <c r="G24" s="1777"/>
      <c r="H24" s="1777"/>
      <c r="I24" s="1603">
        <v>16</v>
      </c>
      <c r="J24" s="1794"/>
      <c r="K24" s="1777"/>
      <c r="L24" s="1777"/>
      <c r="M24" s="1946">
        <v>0</v>
      </c>
      <c r="N24" s="1794"/>
      <c r="O24" s="1777"/>
      <c r="P24" s="1777"/>
      <c r="Q24" s="1603">
        <v>35</v>
      </c>
    </row>
    <row r="25" spans="1:17" s="681" customFormat="1" ht="15">
      <c r="A25" s="684">
        <v>11</v>
      </c>
      <c r="B25" s="1792"/>
      <c r="C25" s="1778"/>
      <c r="D25" s="1777"/>
      <c r="E25" s="1790">
        <v>0</v>
      </c>
      <c r="F25" s="1794"/>
      <c r="G25" s="1777"/>
      <c r="H25" s="1777"/>
      <c r="I25" s="1603">
        <v>11</v>
      </c>
      <c r="J25" s="1794"/>
      <c r="K25" s="1777"/>
      <c r="L25" s="1777"/>
      <c r="M25" s="1946">
        <v>0</v>
      </c>
      <c r="N25" s="1794"/>
      <c r="O25" s="1777"/>
      <c r="P25" s="1777"/>
      <c r="Q25" s="1603">
        <v>36</v>
      </c>
    </row>
    <row r="26" spans="1:17" s="681" customFormat="1" ht="15">
      <c r="A26" s="684">
        <v>12</v>
      </c>
      <c r="B26" s="1792"/>
      <c r="C26" s="1778"/>
      <c r="D26" s="1777"/>
      <c r="E26" s="1790">
        <v>0</v>
      </c>
      <c r="F26" s="1794"/>
      <c r="G26" s="1777"/>
      <c r="H26" s="1777"/>
      <c r="I26" s="1603">
        <v>11</v>
      </c>
      <c r="J26" s="1794"/>
      <c r="K26" s="1777"/>
      <c r="L26" s="1777"/>
      <c r="M26" s="1946">
        <v>0</v>
      </c>
      <c r="N26" s="1794"/>
      <c r="O26" s="1777"/>
      <c r="P26" s="1777"/>
      <c r="Q26" s="1603">
        <v>35</v>
      </c>
    </row>
    <row r="27" spans="1:17" s="681" customFormat="1" ht="15">
      <c r="A27" s="684">
        <v>13</v>
      </c>
      <c r="B27" s="1792"/>
      <c r="C27" s="1778"/>
      <c r="D27" s="1777"/>
      <c r="E27" s="1790">
        <v>0</v>
      </c>
      <c r="F27" s="1794"/>
      <c r="G27" s="1777"/>
      <c r="H27" s="1777"/>
      <c r="I27" s="1603">
        <v>13</v>
      </c>
      <c r="J27" s="1794"/>
      <c r="K27" s="1777"/>
      <c r="L27" s="1777"/>
      <c r="M27" s="1946">
        <v>0</v>
      </c>
      <c r="N27" s="1794"/>
      <c r="O27" s="1777"/>
      <c r="P27" s="1777"/>
      <c r="Q27" s="1603">
        <v>37</v>
      </c>
    </row>
    <row r="28" spans="1:17" s="681" customFormat="1" ht="15">
      <c r="A28" s="684">
        <v>14</v>
      </c>
      <c r="B28" s="1792"/>
      <c r="C28" s="1778"/>
      <c r="D28" s="1777"/>
      <c r="E28" s="1790">
        <v>0</v>
      </c>
      <c r="F28" s="1794"/>
      <c r="G28" s="1777"/>
      <c r="H28" s="1777"/>
      <c r="I28" s="1603">
        <v>13</v>
      </c>
      <c r="J28" s="1794"/>
      <c r="K28" s="1777"/>
      <c r="L28" s="1777"/>
      <c r="M28" s="1946">
        <v>0</v>
      </c>
      <c r="N28" s="1794"/>
      <c r="O28" s="1777"/>
      <c r="P28" s="1777"/>
      <c r="Q28" s="1603">
        <v>35</v>
      </c>
    </row>
    <row r="29" spans="1:17" s="681" customFormat="1" ht="15">
      <c r="A29" s="684">
        <v>15</v>
      </c>
      <c r="B29" s="1792"/>
      <c r="C29" s="1778"/>
      <c r="D29" s="1777"/>
      <c r="E29" s="1790">
        <v>0</v>
      </c>
      <c r="F29" s="1794"/>
      <c r="G29" s="1777"/>
      <c r="H29" s="1777"/>
      <c r="I29" s="1603">
        <v>12</v>
      </c>
      <c r="J29" s="1794"/>
      <c r="K29" s="1777"/>
      <c r="L29" s="1777"/>
      <c r="M29" s="1946">
        <v>0</v>
      </c>
      <c r="N29" s="1794"/>
      <c r="O29" s="1777"/>
      <c r="P29" s="1777"/>
      <c r="Q29" s="1603">
        <v>34</v>
      </c>
    </row>
    <row r="30" spans="1:17" s="681" customFormat="1" ht="15">
      <c r="A30" s="684">
        <v>16</v>
      </c>
      <c r="B30" s="1792"/>
      <c r="C30" s="1778"/>
      <c r="D30" s="1777"/>
      <c r="E30" s="1790">
        <v>0</v>
      </c>
      <c r="F30" s="1794"/>
      <c r="G30" s="1777"/>
      <c r="H30" s="1777"/>
      <c r="I30" s="1603">
        <v>11</v>
      </c>
      <c r="J30" s="1794"/>
      <c r="K30" s="1777"/>
      <c r="L30" s="1777"/>
      <c r="M30" s="1946">
        <v>0</v>
      </c>
      <c r="N30" s="1794"/>
      <c r="O30" s="1777"/>
      <c r="P30" s="1777"/>
      <c r="Q30" s="1603">
        <v>36</v>
      </c>
    </row>
    <row r="31" spans="1:17" s="685" customFormat="1" ht="15">
      <c r="A31" s="684">
        <v>17</v>
      </c>
      <c r="B31" s="1792"/>
      <c r="C31" s="1778"/>
      <c r="D31" s="1777"/>
      <c r="E31" s="1790">
        <v>0</v>
      </c>
      <c r="F31" s="1794"/>
      <c r="G31" s="1777"/>
      <c r="H31" s="1777"/>
      <c r="I31" s="1603">
        <v>13</v>
      </c>
      <c r="J31" s="1794"/>
      <c r="K31" s="1777"/>
      <c r="L31" s="1777"/>
      <c r="M31" s="1946">
        <v>0</v>
      </c>
      <c r="N31" s="1794"/>
      <c r="O31" s="1777"/>
      <c r="P31" s="1777"/>
      <c r="Q31" s="1603">
        <v>35</v>
      </c>
    </row>
    <row r="32" spans="1:17" s="685" customFormat="1" ht="15">
      <c r="A32" s="684">
        <v>18</v>
      </c>
      <c r="B32" s="1792"/>
      <c r="C32" s="1778"/>
      <c r="D32" s="1777"/>
      <c r="E32" s="1790">
        <v>0</v>
      </c>
      <c r="F32" s="1794"/>
      <c r="G32" s="1777"/>
      <c r="H32" s="1777"/>
      <c r="I32" s="1603">
        <v>12</v>
      </c>
      <c r="J32" s="1794"/>
      <c r="K32" s="1777"/>
      <c r="L32" s="1777"/>
      <c r="M32" s="1946">
        <v>0</v>
      </c>
      <c r="N32" s="1794"/>
      <c r="O32" s="1777"/>
      <c r="P32" s="1777"/>
      <c r="Q32" s="1603">
        <v>32</v>
      </c>
    </row>
    <row r="33" spans="1:33" s="685" customFormat="1" ht="15">
      <c r="A33" s="684">
        <v>19</v>
      </c>
      <c r="B33" s="1792"/>
      <c r="C33" s="1778"/>
      <c r="D33" s="1777"/>
      <c r="E33" s="1790">
        <v>0</v>
      </c>
      <c r="F33" s="1794"/>
      <c r="G33" s="1777"/>
      <c r="H33" s="1777"/>
      <c r="I33" s="1603">
        <v>11</v>
      </c>
      <c r="J33" s="1794"/>
      <c r="K33" s="1777"/>
      <c r="L33" s="1777"/>
      <c r="M33" s="1946">
        <v>0</v>
      </c>
      <c r="N33" s="1794"/>
      <c r="O33" s="1777"/>
      <c r="P33" s="1777"/>
      <c r="Q33" s="1603">
        <v>33</v>
      </c>
    </row>
    <row r="34" spans="1:33" s="685" customFormat="1" ht="15">
      <c r="A34" s="684">
        <v>20</v>
      </c>
      <c r="B34" s="1792"/>
      <c r="C34" s="1778"/>
      <c r="D34" s="1777"/>
      <c r="E34" s="1790">
        <v>0</v>
      </c>
      <c r="F34" s="1794"/>
      <c r="G34" s="1777"/>
      <c r="H34" s="1777"/>
      <c r="I34" s="1603">
        <v>13</v>
      </c>
      <c r="J34" s="1794"/>
      <c r="K34" s="1777"/>
      <c r="L34" s="1777"/>
      <c r="M34" s="1946">
        <v>0</v>
      </c>
      <c r="N34" s="1794"/>
      <c r="O34" s="1777"/>
      <c r="P34" s="1777"/>
      <c r="Q34" s="1603">
        <v>33</v>
      </c>
    </row>
    <row r="35" spans="1:33" s="685" customFormat="1" ht="15">
      <c r="A35" s="684">
        <v>21</v>
      </c>
      <c r="B35" s="1792"/>
      <c r="C35" s="1778"/>
      <c r="D35" s="1777"/>
      <c r="E35" s="1790">
        <v>0</v>
      </c>
      <c r="F35" s="1794"/>
      <c r="G35" s="1777"/>
      <c r="H35" s="1777"/>
      <c r="I35" s="1603">
        <v>13</v>
      </c>
      <c r="J35" s="1794"/>
      <c r="K35" s="1777"/>
      <c r="L35" s="1777"/>
      <c r="M35" s="1946">
        <v>0</v>
      </c>
      <c r="N35" s="1794"/>
      <c r="O35" s="1777"/>
      <c r="P35" s="1777"/>
      <c r="Q35" s="1603">
        <v>34</v>
      </c>
    </row>
    <row r="36" spans="1:33" s="685" customFormat="1" ht="15">
      <c r="A36" s="684">
        <v>22</v>
      </c>
      <c r="B36" s="1792"/>
      <c r="C36" s="1778"/>
      <c r="D36" s="1777"/>
      <c r="E36" s="1790">
        <v>0</v>
      </c>
      <c r="F36" s="1794"/>
      <c r="G36" s="1777"/>
      <c r="H36" s="1777"/>
      <c r="I36" s="1603">
        <v>13</v>
      </c>
      <c r="J36" s="1794"/>
      <c r="K36" s="1777"/>
      <c r="L36" s="1777"/>
      <c r="M36" s="1946">
        <v>0</v>
      </c>
      <c r="N36" s="1794"/>
      <c r="O36" s="1777"/>
      <c r="P36" s="1777"/>
      <c r="Q36" s="1603">
        <v>33</v>
      </c>
    </row>
    <row r="37" spans="1:33" s="685" customFormat="1" ht="15">
      <c r="A37" s="684">
        <v>23</v>
      </c>
      <c r="B37" s="1792"/>
      <c r="C37" s="1778"/>
      <c r="D37" s="1777"/>
      <c r="E37" s="1946">
        <v>0</v>
      </c>
      <c r="F37" s="1794"/>
      <c r="G37" s="1777"/>
      <c r="H37" s="1777"/>
      <c r="I37" s="1603">
        <v>13</v>
      </c>
      <c r="J37" s="1794"/>
      <c r="K37" s="1777"/>
      <c r="L37" s="1777"/>
      <c r="M37" s="1946">
        <v>0</v>
      </c>
      <c r="N37" s="1794"/>
      <c r="O37" s="1777"/>
      <c r="P37" s="1777"/>
      <c r="Q37" s="1603">
        <v>35</v>
      </c>
    </row>
    <row r="38" spans="1:33" s="685" customFormat="1" ht="15">
      <c r="A38" s="684">
        <v>24</v>
      </c>
      <c r="B38" s="1792"/>
      <c r="C38" s="1778"/>
      <c r="D38" s="1777"/>
      <c r="E38" s="1946">
        <v>0</v>
      </c>
      <c r="F38" s="1794"/>
      <c r="G38" s="1777"/>
      <c r="H38" s="1777"/>
      <c r="I38" s="1603">
        <v>13</v>
      </c>
      <c r="J38" s="1794"/>
      <c r="K38" s="1777"/>
      <c r="L38" s="1777"/>
      <c r="M38" s="1946">
        <v>0</v>
      </c>
      <c r="N38" s="1794"/>
      <c r="O38" s="1777"/>
      <c r="P38" s="1777"/>
      <c r="Q38" s="1603">
        <v>34</v>
      </c>
    </row>
    <row r="39" spans="1:33" s="685" customFormat="1" ht="15">
      <c r="A39" s="684" t="s">
        <v>19</v>
      </c>
      <c r="B39" s="1793"/>
      <c r="C39" s="1778"/>
      <c r="D39" s="1777"/>
      <c r="E39" s="1779">
        <f>SUM(E15:E38)</f>
        <v>0</v>
      </c>
      <c r="F39" s="1777"/>
      <c r="G39" s="1777"/>
      <c r="H39" s="1777"/>
      <c r="I39" s="1779">
        <f>SUM(I15:I38)</f>
        <v>305</v>
      </c>
      <c r="J39" s="1777"/>
      <c r="K39" s="1777"/>
      <c r="L39" s="1777"/>
      <c r="M39" s="1779">
        <f>SUM(M15:M38)</f>
        <v>0</v>
      </c>
      <c r="N39" s="1777"/>
      <c r="O39" s="1777"/>
      <c r="P39" s="1777"/>
      <c r="Q39" s="1779">
        <f>SUM(Q15:Q38)</f>
        <v>842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276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5">
        <v>2138</v>
      </c>
      <c r="B8" s="1313">
        <v>2139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ht="23.25">
      <c r="A10" s="2462"/>
      <c r="B10" s="3077" t="s">
        <v>673</v>
      </c>
      <c r="C10" s="2135"/>
      <c r="D10" s="2135"/>
      <c r="E10" s="2136"/>
      <c r="F10" s="3077" t="s">
        <v>277</v>
      </c>
      <c r="G10" s="2135"/>
      <c r="H10" s="2135"/>
      <c r="I10" s="2136"/>
      <c r="J10" s="3077" t="s">
        <v>673</v>
      </c>
      <c r="K10" s="2135"/>
      <c r="L10" s="2135"/>
      <c r="M10" s="2136"/>
      <c r="N10" s="3077" t="str">
        <f>F10</f>
        <v>ВЛ-10 кВ Ф-3 Мирный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1000</v>
      </c>
      <c r="F11" s="3077" t="s">
        <v>14</v>
      </c>
      <c r="G11" s="2135"/>
      <c r="H11" s="678"/>
      <c r="I11" s="679">
        <v>1000</v>
      </c>
      <c r="J11" s="3077" t="s">
        <v>14</v>
      </c>
      <c r="K11" s="2135"/>
      <c r="L11" s="678"/>
      <c r="M11" s="679">
        <f>E11</f>
        <v>1000</v>
      </c>
      <c r="N11" s="3077" t="s">
        <v>14</v>
      </c>
      <c r="O11" s="2135"/>
      <c r="P11" s="678"/>
      <c r="Q11" s="679">
        <f>I11</f>
        <v>1000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92"/>
      <c r="C14" s="1777"/>
      <c r="D14" s="1777"/>
      <c r="E14" s="1778"/>
      <c r="F14" s="1794"/>
      <c r="G14" s="1794"/>
      <c r="H14" s="1777"/>
      <c r="I14" s="1778"/>
      <c r="J14" s="1794"/>
      <c r="K14" s="1794"/>
      <c r="L14" s="1777"/>
      <c r="M14" s="1778"/>
      <c r="N14" s="1863"/>
      <c r="O14" s="1794"/>
      <c r="P14" s="1777"/>
      <c r="Q14" s="1778"/>
    </row>
    <row r="15" spans="1:33" s="1369" customFormat="1" ht="15">
      <c r="A15" s="1362">
        <v>1</v>
      </c>
      <c r="B15" s="1792"/>
      <c r="C15" s="1778"/>
      <c r="D15" s="1777"/>
      <c r="E15" s="1790">
        <v>26</v>
      </c>
      <c r="F15" s="1794"/>
      <c r="G15" s="1794"/>
      <c r="H15" s="1777"/>
      <c r="I15" s="1603">
        <v>20</v>
      </c>
      <c r="J15" s="1794"/>
      <c r="K15" s="1794"/>
      <c r="L15" s="1777"/>
      <c r="M15" s="1603">
        <v>32</v>
      </c>
      <c r="N15" s="1863"/>
      <c r="O15" s="1794"/>
      <c r="P15" s="1777"/>
      <c r="Q15" s="1603">
        <v>18</v>
      </c>
    </row>
    <row r="16" spans="1:33" s="681" customFormat="1" ht="15">
      <c r="A16" s="684">
        <v>2</v>
      </c>
      <c r="B16" s="1792"/>
      <c r="C16" s="1778"/>
      <c r="D16" s="1777"/>
      <c r="E16" s="1790">
        <v>24</v>
      </c>
      <c r="F16" s="1794"/>
      <c r="G16" s="1794"/>
      <c r="H16" s="1777"/>
      <c r="I16" s="1603">
        <v>18</v>
      </c>
      <c r="J16" s="1794"/>
      <c r="K16" s="1794"/>
      <c r="L16" s="1777"/>
      <c r="M16" s="1603">
        <v>32</v>
      </c>
      <c r="N16" s="1863"/>
      <c r="O16" s="1794"/>
      <c r="P16" s="1777"/>
      <c r="Q16" s="1603">
        <v>19</v>
      </c>
    </row>
    <row r="17" spans="1:17" s="681" customFormat="1" ht="15">
      <c r="A17" s="684">
        <v>3</v>
      </c>
      <c r="B17" s="1792"/>
      <c r="C17" s="1778"/>
      <c r="D17" s="1777"/>
      <c r="E17" s="1790">
        <v>26</v>
      </c>
      <c r="F17" s="1794"/>
      <c r="G17" s="1794"/>
      <c r="H17" s="1777"/>
      <c r="I17" s="1603">
        <v>17</v>
      </c>
      <c r="J17" s="1794"/>
      <c r="K17" s="1794"/>
      <c r="L17" s="1777"/>
      <c r="M17" s="1603">
        <v>32</v>
      </c>
      <c r="N17" s="1863"/>
      <c r="O17" s="1794"/>
      <c r="P17" s="1777"/>
      <c r="Q17" s="1603">
        <v>18</v>
      </c>
    </row>
    <row r="18" spans="1:17" s="681" customFormat="1" ht="15">
      <c r="A18" s="684">
        <v>4</v>
      </c>
      <c r="B18" s="1792"/>
      <c r="C18" s="1778"/>
      <c r="D18" s="1777"/>
      <c r="E18" s="1790">
        <v>24</v>
      </c>
      <c r="F18" s="1794"/>
      <c r="G18" s="1794"/>
      <c r="H18" s="1777"/>
      <c r="I18" s="1603">
        <v>18</v>
      </c>
      <c r="J18" s="1794"/>
      <c r="K18" s="1794"/>
      <c r="L18" s="1777"/>
      <c r="M18" s="1603">
        <v>29</v>
      </c>
      <c r="N18" s="1863"/>
      <c r="O18" s="1794"/>
      <c r="P18" s="1777"/>
      <c r="Q18" s="1603">
        <v>17</v>
      </c>
    </row>
    <row r="19" spans="1:17" s="681" customFormat="1" ht="15">
      <c r="A19" s="684">
        <v>5</v>
      </c>
      <c r="B19" s="1792"/>
      <c r="C19" s="1778"/>
      <c r="D19" s="1777"/>
      <c r="E19" s="1790">
        <v>26</v>
      </c>
      <c r="F19" s="1794"/>
      <c r="G19" s="1794"/>
      <c r="H19" s="1777"/>
      <c r="I19" s="1603">
        <v>19</v>
      </c>
      <c r="J19" s="1794"/>
      <c r="K19" s="1794"/>
      <c r="L19" s="1777"/>
      <c r="M19" s="1603">
        <v>30</v>
      </c>
      <c r="N19" s="1863"/>
      <c r="O19" s="1794"/>
      <c r="P19" s="1777"/>
      <c r="Q19" s="1603">
        <v>18</v>
      </c>
    </row>
    <row r="20" spans="1:17" s="681" customFormat="1" ht="15">
      <c r="A20" s="684">
        <v>6</v>
      </c>
      <c r="B20" s="1792"/>
      <c r="C20" s="1778"/>
      <c r="D20" s="1777"/>
      <c r="E20" s="1790">
        <v>27</v>
      </c>
      <c r="F20" s="1794"/>
      <c r="G20" s="1794"/>
      <c r="H20" s="1777"/>
      <c r="I20" s="1603">
        <v>19</v>
      </c>
      <c r="J20" s="1794"/>
      <c r="K20" s="1794"/>
      <c r="L20" s="1777"/>
      <c r="M20" s="1603">
        <v>31</v>
      </c>
      <c r="N20" s="1863"/>
      <c r="O20" s="1794"/>
      <c r="P20" s="1777"/>
      <c r="Q20" s="1603">
        <v>18</v>
      </c>
    </row>
    <row r="21" spans="1:17" s="681" customFormat="1" ht="15">
      <c r="A21" s="684">
        <v>7</v>
      </c>
      <c r="B21" s="1792"/>
      <c r="C21" s="1778"/>
      <c r="D21" s="1777"/>
      <c r="E21" s="1790">
        <v>31</v>
      </c>
      <c r="F21" s="1794"/>
      <c r="G21" s="1794"/>
      <c r="H21" s="1777"/>
      <c r="I21" s="1603">
        <v>20</v>
      </c>
      <c r="J21" s="1794"/>
      <c r="K21" s="1794"/>
      <c r="L21" s="1777"/>
      <c r="M21" s="1603">
        <v>33</v>
      </c>
      <c r="N21" s="1863"/>
      <c r="O21" s="1794"/>
      <c r="P21" s="1777"/>
      <c r="Q21" s="1603">
        <v>18</v>
      </c>
    </row>
    <row r="22" spans="1:17" s="681" customFormat="1" ht="15">
      <c r="A22" s="684">
        <v>8</v>
      </c>
      <c r="B22" s="1792"/>
      <c r="C22" s="1778"/>
      <c r="D22" s="1777"/>
      <c r="E22" s="1790">
        <v>40</v>
      </c>
      <c r="F22" s="1794"/>
      <c r="G22" s="1794"/>
      <c r="H22" s="1777"/>
      <c r="I22" s="1603">
        <v>27</v>
      </c>
      <c r="J22" s="1794"/>
      <c r="K22" s="1794"/>
      <c r="L22" s="1777"/>
      <c r="M22" s="1603">
        <v>29</v>
      </c>
      <c r="N22" s="1863"/>
      <c r="O22" s="1794"/>
      <c r="P22" s="1777"/>
      <c r="Q22" s="1603">
        <v>17</v>
      </c>
    </row>
    <row r="23" spans="1:17" s="681" customFormat="1" ht="15">
      <c r="A23" s="684">
        <v>9</v>
      </c>
      <c r="B23" s="1792"/>
      <c r="C23" s="1778"/>
      <c r="D23" s="1777"/>
      <c r="E23" s="1790">
        <v>51</v>
      </c>
      <c r="F23" s="1794"/>
      <c r="G23" s="1794"/>
      <c r="H23" s="1777"/>
      <c r="I23" s="1603">
        <v>27</v>
      </c>
      <c r="J23" s="1794"/>
      <c r="K23" s="1794"/>
      <c r="L23" s="1777"/>
      <c r="M23" s="1603">
        <v>30</v>
      </c>
      <c r="N23" s="1863"/>
      <c r="O23" s="1794"/>
      <c r="P23" s="1777"/>
      <c r="Q23" s="1603">
        <v>17</v>
      </c>
    </row>
    <row r="24" spans="1:17" s="681" customFormat="1" ht="15">
      <c r="A24" s="684">
        <v>10</v>
      </c>
      <c r="B24" s="1792"/>
      <c r="C24" s="1778"/>
      <c r="D24" s="1777"/>
      <c r="E24" s="1790">
        <v>45</v>
      </c>
      <c r="F24" s="1794"/>
      <c r="G24" s="1794"/>
      <c r="H24" s="1777"/>
      <c r="I24" s="1603">
        <v>29</v>
      </c>
      <c r="J24" s="1794"/>
      <c r="K24" s="1794"/>
      <c r="L24" s="1777"/>
      <c r="M24" s="1603">
        <v>31</v>
      </c>
      <c r="N24" s="1863"/>
      <c r="O24" s="1794"/>
      <c r="P24" s="1777"/>
      <c r="Q24" s="1603">
        <v>17</v>
      </c>
    </row>
    <row r="25" spans="1:17" s="681" customFormat="1" ht="15">
      <c r="A25" s="684">
        <v>11</v>
      </c>
      <c r="B25" s="1792"/>
      <c r="C25" s="1778"/>
      <c r="D25" s="1777"/>
      <c r="E25" s="1790">
        <v>44</v>
      </c>
      <c r="F25" s="1794"/>
      <c r="G25" s="1794"/>
      <c r="H25" s="1777"/>
      <c r="I25" s="1603">
        <v>27</v>
      </c>
      <c r="J25" s="1794"/>
      <c r="K25" s="1794"/>
      <c r="L25" s="1777"/>
      <c r="M25" s="1603">
        <v>31</v>
      </c>
      <c r="N25" s="1863"/>
      <c r="O25" s="1794"/>
      <c r="P25" s="1777"/>
      <c r="Q25" s="1603">
        <v>18</v>
      </c>
    </row>
    <row r="26" spans="1:17" s="681" customFormat="1" ht="15">
      <c r="A26" s="684">
        <v>12</v>
      </c>
      <c r="B26" s="1792"/>
      <c r="C26" s="1778"/>
      <c r="D26" s="1777"/>
      <c r="E26" s="1790">
        <v>44</v>
      </c>
      <c r="F26" s="1794"/>
      <c r="G26" s="1794"/>
      <c r="H26" s="1777"/>
      <c r="I26" s="1603">
        <v>28</v>
      </c>
      <c r="J26" s="1794"/>
      <c r="K26" s="1794"/>
      <c r="L26" s="1777"/>
      <c r="M26" s="1603">
        <v>31</v>
      </c>
      <c r="N26" s="1863"/>
      <c r="O26" s="1794"/>
      <c r="P26" s="1777"/>
      <c r="Q26" s="1603">
        <v>18</v>
      </c>
    </row>
    <row r="27" spans="1:17" s="681" customFormat="1" ht="15">
      <c r="A27" s="684">
        <v>13</v>
      </c>
      <c r="B27" s="1792"/>
      <c r="C27" s="1778"/>
      <c r="D27" s="1777"/>
      <c r="E27" s="1790">
        <v>42</v>
      </c>
      <c r="F27" s="1794"/>
      <c r="G27" s="1794"/>
      <c r="H27" s="1777"/>
      <c r="I27" s="1603">
        <v>29</v>
      </c>
      <c r="J27" s="1794"/>
      <c r="K27" s="1794"/>
      <c r="L27" s="1777"/>
      <c r="M27" s="1603">
        <v>35</v>
      </c>
      <c r="N27" s="1863"/>
      <c r="O27" s="1794"/>
      <c r="P27" s="1777"/>
      <c r="Q27" s="1603">
        <v>21</v>
      </c>
    </row>
    <row r="28" spans="1:17" s="681" customFormat="1" ht="15">
      <c r="A28" s="684">
        <v>14</v>
      </c>
      <c r="B28" s="1792"/>
      <c r="C28" s="1778"/>
      <c r="D28" s="1777"/>
      <c r="E28" s="1790">
        <v>43</v>
      </c>
      <c r="F28" s="1794"/>
      <c r="G28" s="1794"/>
      <c r="H28" s="1777"/>
      <c r="I28" s="1603">
        <v>29</v>
      </c>
      <c r="J28" s="1794"/>
      <c r="K28" s="1794"/>
      <c r="L28" s="1777"/>
      <c r="M28" s="1603">
        <v>34</v>
      </c>
      <c r="N28" s="1863"/>
      <c r="O28" s="1794"/>
      <c r="P28" s="1777"/>
      <c r="Q28" s="1603">
        <v>20</v>
      </c>
    </row>
    <row r="29" spans="1:17" s="681" customFormat="1" ht="15">
      <c r="A29" s="684">
        <v>15</v>
      </c>
      <c r="B29" s="1792"/>
      <c r="C29" s="1778"/>
      <c r="D29" s="1777"/>
      <c r="E29" s="1790">
        <v>38</v>
      </c>
      <c r="F29" s="1794"/>
      <c r="G29" s="1794"/>
      <c r="H29" s="1777"/>
      <c r="I29" s="1603">
        <v>31</v>
      </c>
      <c r="J29" s="1794"/>
      <c r="K29" s="1794"/>
      <c r="L29" s="1777"/>
      <c r="M29" s="1603">
        <v>31</v>
      </c>
      <c r="N29" s="1863"/>
      <c r="O29" s="1794"/>
      <c r="P29" s="1777"/>
      <c r="Q29" s="1603">
        <v>19</v>
      </c>
    </row>
    <row r="30" spans="1:17" s="681" customFormat="1" ht="15">
      <c r="A30" s="684">
        <v>16</v>
      </c>
      <c r="B30" s="1792"/>
      <c r="C30" s="1778"/>
      <c r="D30" s="1777"/>
      <c r="E30" s="1790">
        <v>35</v>
      </c>
      <c r="F30" s="1794"/>
      <c r="G30" s="1794"/>
      <c r="H30" s="1777"/>
      <c r="I30" s="1603">
        <v>28</v>
      </c>
      <c r="J30" s="1794"/>
      <c r="K30" s="1794"/>
      <c r="L30" s="1777"/>
      <c r="M30" s="1603">
        <v>32</v>
      </c>
      <c r="N30" s="1863"/>
      <c r="O30" s="1794"/>
      <c r="P30" s="1777"/>
      <c r="Q30" s="1603">
        <v>18</v>
      </c>
    </row>
    <row r="31" spans="1:17" s="685" customFormat="1" ht="15">
      <c r="A31" s="684">
        <v>17</v>
      </c>
      <c r="B31" s="1792"/>
      <c r="C31" s="1778"/>
      <c r="D31" s="1777"/>
      <c r="E31" s="1790">
        <v>40</v>
      </c>
      <c r="F31" s="1794"/>
      <c r="G31" s="1794"/>
      <c r="H31" s="1777"/>
      <c r="I31" s="1603">
        <v>25</v>
      </c>
      <c r="J31" s="1794"/>
      <c r="K31" s="1794"/>
      <c r="L31" s="1777"/>
      <c r="M31" s="1603">
        <v>31</v>
      </c>
      <c r="N31" s="1863"/>
      <c r="O31" s="1794"/>
      <c r="P31" s="1777"/>
      <c r="Q31" s="1603">
        <v>18</v>
      </c>
    </row>
    <row r="32" spans="1:17" s="685" customFormat="1" ht="15">
      <c r="A32" s="684">
        <v>18</v>
      </c>
      <c r="B32" s="1792"/>
      <c r="C32" s="1778"/>
      <c r="D32" s="1777"/>
      <c r="E32" s="1790">
        <v>41</v>
      </c>
      <c r="F32" s="1794"/>
      <c r="G32" s="1794"/>
      <c r="H32" s="1777"/>
      <c r="I32" s="1603">
        <v>27</v>
      </c>
      <c r="J32" s="1794"/>
      <c r="K32" s="1794"/>
      <c r="L32" s="1777"/>
      <c r="M32" s="1603">
        <v>29</v>
      </c>
      <c r="N32" s="1863"/>
      <c r="O32" s="1794"/>
      <c r="P32" s="1777"/>
      <c r="Q32" s="1603">
        <v>17</v>
      </c>
    </row>
    <row r="33" spans="1:33" s="685" customFormat="1" ht="15">
      <c r="A33" s="684">
        <v>19</v>
      </c>
      <c r="B33" s="1792"/>
      <c r="C33" s="1778"/>
      <c r="D33" s="1777"/>
      <c r="E33" s="1790">
        <v>45</v>
      </c>
      <c r="F33" s="1794"/>
      <c r="G33" s="1794"/>
      <c r="H33" s="1777"/>
      <c r="I33" s="1603">
        <v>29</v>
      </c>
      <c r="J33" s="1794"/>
      <c r="K33" s="1794"/>
      <c r="L33" s="1777"/>
      <c r="M33" s="1603">
        <v>30</v>
      </c>
      <c r="N33" s="1863"/>
      <c r="O33" s="1794"/>
      <c r="P33" s="1777"/>
      <c r="Q33" s="1603">
        <v>17</v>
      </c>
    </row>
    <row r="34" spans="1:33" s="685" customFormat="1" ht="15">
      <c r="A34" s="684">
        <v>20</v>
      </c>
      <c r="B34" s="1792"/>
      <c r="C34" s="1778"/>
      <c r="D34" s="1777"/>
      <c r="E34" s="1790">
        <v>43</v>
      </c>
      <c r="F34" s="1794"/>
      <c r="G34" s="1794"/>
      <c r="H34" s="1777"/>
      <c r="I34" s="1603">
        <v>26</v>
      </c>
      <c r="J34" s="1794"/>
      <c r="K34" s="1794"/>
      <c r="L34" s="1777"/>
      <c r="M34" s="1603">
        <v>32</v>
      </c>
      <c r="N34" s="1863"/>
      <c r="O34" s="1794"/>
      <c r="P34" s="1777"/>
      <c r="Q34" s="1603">
        <v>17</v>
      </c>
    </row>
    <row r="35" spans="1:33" s="685" customFormat="1" ht="15">
      <c r="A35" s="684">
        <v>21</v>
      </c>
      <c r="B35" s="1792"/>
      <c r="C35" s="1778"/>
      <c r="D35" s="1777"/>
      <c r="E35" s="1790">
        <v>41</v>
      </c>
      <c r="F35" s="1794"/>
      <c r="G35" s="1794"/>
      <c r="H35" s="1777"/>
      <c r="I35" s="1603">
        <v>27</v>
      </c>
      <c r="J35" s="1794"/>
      <c r="K35" s="1794"/>
      <c r="L35" s="1777"/>
      <c r="M35" s="1603">
        <v>33</v>
      </c>
      <c r="N35" s="1863"/>
      <c r="O35" s="1794"/>
      <c r="P35" s="1777"/>
      <c r="Q35" s="1603">
        <v>19</v>
      </c>
    </row>
    <row r="36" spans="1:33" s="685" customFormat="1" ht="15">
      <c r="A36" s="684">
        <v>22</v>
      </c>
      <c r="B36" s="1792"/>
      <c r="C36" s="1778"/>
      <c r="D36" s="1777"/>
      <c r="E36" s="1790">
        <v>38</v>
      </c>
      <c r="F36" s="1794"/>
      <c r="G36" s="1794"/>
      <c r="H36" s="1777"/>
      <c r="I36" s="1603">
        <v>26</v>
      </c>
      <c r="J36" s="1794"/>
      <c r="K36" s="1794"/>
      <c r="L36" s="1777"/>
      <c r="M36" s="1603">
        <v>31</v>
      </c>
      <c r="N36" s="1863"/>
      <c r="O36" s="1794"/>
      <c r="P36" s="1777"/>
      <c r="Q36" s="1603">
        <v>17</v>
      </c>
    </row>
    <row r="37" spans="1:33" s="685" customFormat="1" ht="15">
      <c r="A37" s="684">
        <v>23</v>
      </c>
      <c r="B37" s="1792"/>
      <c r="C37" s="1778"/>
      <c r="D37" s="1777"/>
      <c r="E37" s="1946">
        <v>39</v>
      </c>
      <c r="F37" s="1794"/>
      <c r="G37" s="1794"/>
      <c r="H37" s="1777"/>
      <c r="I37" s="1603">
        <v>23</v>
      </c>
      <c r="J37" s="1794"/>
      <c r="K37" s="1794"/>
      <c r="L37" s="1777"/>
      <c r="M37" s="1603">
        <v>29</v>
      </c>
      <c r="N37" s="1863"/>
      <c r="O37" s="1794"/>
      <c r="P37" s="1777"/>
      <c r="Q37" s="1603">
        <v>17</v>
      </c>
    </row>
    <row r="38" spans="1:33" s="685" customFormat="1" ht="15">
      <c r="A38" s="684">
        <v>24</v>
      </c>
      <c r="B38" s="1792"/>
      <c r="C38" s="1778"/>
      <c r="D38" s="1777"/>
      <c r="E38" s="1946">
        <v>32</v>
      </c>
      <c r="F38" s="1794"/>
      <c r="G38" s="1794"/>
      <c r="H38" s="1777"/>
      <c r="I38" s="1603">
        <v>21</v>
      </c>
      <c r="J38" s="1794"/>
      <c r="K38" s="1794"/>
      <c r="L38" s="1777"/>
      <c r="M38" s="1603">
        <v>29</v>
      </c>
      <c r="N38" s="1863"/>
      <c r="O38" s="1794"/>
      <c r="P38" s="1777"/>
      <c r="Q38" s="1603">
        <v>17</v>
      </c>
    </row>
    <row r="39" spans="1:33" s="685" customFormat="1" ht="15">
      <c r="A39" s="684" t="s">
        <v>19</v>
      </c>
      <c r="B39" s="1352"/>
      <c r="C39" s="1777"/>
      <c r="D39" s="1777"/>
      <c r="E39" s="1779">
        <f>SUM(E15:E38)</f>
        <v>885</v>
      </c>
      <c r="F39" s="1777"/>
      <c r="G39" s="1777"/>
      <c r="H39" s="1777"/>
      <c r="I39" s="1779">
        <f>SUM(I15:I38)</f>
        <v>590</v>
      </c>
      <c r="J39" s="1777"/>
      <c r="K39" s="1777"/>
      <c r="L39" s="1777"/>
      <c r="M39" s="1779">
        <f>SUM(M15:M38)</f>
        <v>747</v>
      </c>
      <c r="N39" s="1864"/>
      <c r="O39" s="1777"/>
      <c r="P39" s="1777"/>
      <c r="Q39" s="1779">
        <f>SUM(Q15:Q38)</f>
        <v>430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278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455</v>
      </c>
      <c r="B8" s="1297" t="s">
        <v>456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279</v>
      </c>
      <c r="C10" s="2135"/>
      <c r="D10" s="2135"/>
      <c r="E10" s="2136"/>
      <c r="F10" s="3077" t="s">
        <v>280</v>
      </c>
      <c r="G10" s="2135"/>
      <c r="H10" s="2135"/>
      <c r="I10" s="2136"/>
      <c r="J10" s="3077" t="str">
        <f>B10</f>
        <v>ВЛ-10 кВ Центр</v>
      </c>
      <c r="K10" s="2135"/>
      <c r="L10" s="2135"/>
      <c r="M10" s="2136"/>
      <c r="N10" s="3077" t="str">
        <f>F10</f>
        <v>ВЛ-10 кВ Воинская часть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6000</v>
      </c>
      <c r="F11" s="3077" t="s">
        <v>14</v>
      </c>
      <c r="G11" s="2135"/>
      <c r="H11" s="678"/>
      <c r="I11" s="679">
        <v>4000</v>
      </c>
      <c r="J11" s="3077" t="s">
        <v>14</v>
      </c>
      <c r="K11" s="2135"/>
      <c r="L11" s="678"/>
      <c r="M11" s="679">
        <f>E11</f>
        <v>6000</v>
      </c>
      <c r="N11" s="3077" t="s">
        <v>14</v>
      </c>
      <c r="O11" s="2135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1786"/>
      <c r="D14" s="1786"/>
      <c r="E14" s="1353"/>
      <c r="F14" s="1797"/>
      <c r="G14" s="1786"/>
      <c r="H14" s="1786"/>
      <c r="I14" s="1353"/>
      <c r="J14" s="1797"/>
      <c r="K14" s="1786"/>
      <c r="L14" s="1786"/>
      <c r="M14" s="1353"/>
      <c r="N14" s="1797"/>
      <c r="O14" s="789"/>
      <c r="P14" s="789"/>
      <c r="Q14" s="1353"/>
    </row>
    <row r="15" spans="1:33" s="1369" customFormat="1" ht="15">
      <c r="A15" s="1362">
        <v>1</v>
      </c>
      <c r="B15" s="825"/>
      <c r="C15" s="1367"/>
      <c r="D15" s="1786"/>
      <c r="E15" s="1353">
        <v>259</v>
      </c>
      <c r="F15" s="1799"/>
      <c r="G15" s="1786"/>
      <c r="H15" s="1367"/>
      <c r="I15" s="1798">
        <v>362</v>
      </c>
      <c r="J15" s="1799"/>
      <c r="K15" s="1367"/>
      <c r="L15" s="1367"/>
      <c r="M15" s="1893">
        <v>71</v>
      </c>
      <c r="N15" s="1799"/>
      <c r="O15" s="1367"/>
      <c r="P15" s="1365"/>
      <c r="Q15" s="1136">
        <v>173</v>
      </c>
    </row>
    <row r="16" spans="1:33" s="681" customFormat="1" ht="15">
      <c r="A16" s="684">
        <v>2</v>
      </c>
      <c r="B16" s="825"/>
      <c r="C16" s="789"/>
      <c r="D16" s="1786"/>
      <c r="E16" s="1353">
        <v>233</v>
      </c>
      <c r="F16" s="1800"/>
      <c r="G16" s="1786"/>
      <c r="H16" s="1367"/>
      <c r="I16" s="1798">
        <v>296</v>
      </c>
      <c r="J16" s="1799"/>
      <c r="K16" s="1367"/>
      <c r="L16" s="1367"/>
      <c r="M16" s="1893">
        <v>72</v>
      </c>
      <c r="N16" s="1799"/>
      <c r="O16" s="789"/>
      <c r="P16" s="1352"/>
      <c r="Q16" s="1136">
        <v>169</v>
      </c>
    </row>
    <row r="17" spans="1:17" s="681" customFormat="1" ht="15">
      <c r="A17" s="684">
        <v>3</v>
      </c>
      <c r="B17" s="825"/>
      <c r="C17" s="789"/>
      <c r="D17" s="1786"/>
      <c r="E17" s="1353">
        <v>218</v>
      </c>
      <c r="F17" s="1800"/>
      <c r="G17" s="1786"/>
      <c r="H17" s="1367"/>
      <c r="I17" s="1798">
        <v>267</v>
      </c>
      <c r="J17" s="1799"/>
      <c r="K17" s="1367"/>
      <c r="L17" s="1367"/>
      <c r="M17" s="1893">
        <v>71</v>
      </c>
      <c r="N17" s="1799"/>
      <c r="O17" s="789"/>
      <c r="P17" s="1352"/>
      <c r="Q17" s="1136">
        <v>164</v>
      </c>
    </row>
    <row r="18" spans="1:17" s="681" customFormat="1" ht="15">
      <c r="A18" s="684">
        <v>4</v>
      </c>
      <c r="B18" s="825"/>
      <c r="C18" s="789"/>
      <c r="D18" s="1786"/>
      <c r="E18" s="1353">
        <v>209</v>
      </c>
      <c r="F18" s="1800"/>
      <c r="G18" s="1786"/>
      <c r="H18" s="1367"/>
      <c r="I18" s="1798">
        <v>271</v>
      </c>
      <c r="J18" s="1799"/>
      <c r="K18" s="1367"/>
      <c r="L18" s="1367"/>
      <c r="M18" s="1893">
        <v>70</v>
      </c>
      <c r="N18" s="1799"/>
      <c r="O18" s="789"/>
      <c r="P18" s="1352"/>
      <c r="Q18" s="1136">
        <v>175</v>
      </c>
    </row>
    <row r="19" spans="1:17" s="681" customFormat="1" ht="15">
      <c r="A19" s="684">
        <v>5</v>
      </c>
      <c r="B19" s="825"/>
      <c r="C19" s="789"/>
      <c r="D19" s="1786"/>
      <c r="E19" s="1353">
        <v>213</v>
      </c>
      <c r="F19" s="1800"/>
      <c r="G19" s="1786"/>
      <c r="H19" s="1367"/>
      <c r="I19" s="1798">
        <v>265</v>
      </c>
      <c r="J19" s="1799"/>
      <c r="K19" s="1367"/>
      <c r="L19" s="1367"/>
      <c r="M19" s="1893">
        <v>71</v>
      </c>
      <c r="N19" s="1799"/>
      <c r="O19" s="789"/>
      <c r="P19" s="1352"/>
      <c r="Q19" s="1136">
        <v>173</v>
      </c>
    </row>
    <row r="20" spans="1:17" s="681" customFormat="1" ht="15">
      <c r="A20" s="684">
        <v>6</v>
      </c>
      <c r="B20" s="825"/>
      <c r="C20" s="789"/>
      <c r="D20" s="1786"/>
      <c r="E20" s="1353">
        <v>236</v>
      </c>
      <c r="F20" s="1800"/>
      <c r="G20" s="1786"/>
      <c r="H20" s="1367"/>
      <c r="I20" s="1798">
        <v>287</v>
      </c>
      <c r="J20" s="1799"/>
      <c r="K20" s="1367"/>
      <c r="L20" s="1367"/>
      <c r="M20" s="1893">
        <v>70</v>
      </c>
      <c r="N20" s="1799"/>
      <c r="O20" s="789"/>
      <c r="P20" s="1352"/>
      <c r="Q20" s="1136">
        <v>170</v>
      </c>
    </row>
    <row r="21" spans="1:17" s="681" customFormat="1" ht="15">
      <c r="A21" s="684">
        <v>7</v>
      </c>
      <c r="B21" s="825"/>
      <c r="C21" s="789"/>
      <c r="D21" s="1786"/>
      <c r="E21" s="1353">
        <v>305</v>
      </c>
      <c r="F21" s="1800"/>
      <c r="G21" s="1786"/>
      <c r="H21" s="1367"/>
      <c r="I21" s="1798">
        <v>405</v>
      </c>
      <c r="J21" s="1799"/>
      <c r="K21" s="1367"/>
      <c r="L21" s="1367"/>
      <c r="M21" s="1893">
        <v>74</v>
      </c>
      <c r="N21" s="1799"/>
      <c r="O21" s="789"/>
      <c r="P21" s="1352"/>
      <c r="Q21" s="1136">
        <v>172</v>
      </c>
    </row>
    <row r="22" spans="1:17" s="681" customFormat="1" ht="15">
      <c r="A22" s="684">
        <v>8</v>
      </c>
      <c r="B22" s="825"/>
      <c r="C22" s="789"/>
      <c r="D22" s="1786"/>
      <c r="E22" s="1353">
        <v>389</v>
      </c>
      <c r="F22" s="1800"/>
      <c r="G22" s="1786"/>
      <c r="H22" s="1367"/>
      <c r="I22" s="1798">
        <v>478</v>
      </c>
      <c r="J22" s="1799"/>
      <c r="K22" s="1367"/>
      <c r="L22" s="1367"/>
      <c r="M22" s="1893">
        <v>73</v>
      </c>
      <c r="N22" s="1799"/>
      <c r="O22" s="789"/>
      <c r="P22" s="1352"/>
      <c r="Q22" s="1136">
        <v>159</v>
      </c>
    </row>
    <row r="23" spans="1:17" s="681" customFormat="1" ht="15">
      <c r="A23" s="684">
        <v>9</v>
      </c>
      <c r="B23" s="825"/>
      <c r="C23" s="789"/>
      <c r="D23" s="1786"/>
      <c r="E23" s="1353">
        <v>441</v>
      </c>
      <c r="F23" s="1800"/>
      <c r="G23" s="1786"/>
      <c r="H23" s="1367"/>
      <c r="I23" s="1798">
        <v>504</v>
      </c>
      <c r="J23" s="1799"/>
      <c r="K23" s="1367"/>
      <c r="L23" s="1367"/>
      <c r="M23" s="1893">
        <v>74</v>
      </c>
      <c r="N23" s="1799"/>
      <c r="O23" s="789"/>
      <c r="P23" s="1352"/>
      <c r="Q23" s="1136">
        <v>170</v>
      </c>
    </row>
    <row r="24" spans="1:17" s="681" customFormat="1" ht="15">
      <c r="A24" s="684">
        <v>10</v>
      </c>
      <c r="B24" s="825"/>
      <c r="C24" s="789"/>
      <c r="D24" s="1786"/>
      <c r="E24" s="1353">
        <v>474</v>
      </c>
      <c r="F24" s="1800"/>
      <c r="G24" s="1786"/>
      <c r="H24" s="1367"/>
      <c r="I24" s="1798">
        <v>522</v>
      </c>
      <c r="J24" s="1799"/>
      <c r="K24" s="1367"/>
      <c r="L24" s="1367"/>
      <c r="M24" s="1893">
        <v>84</v>
      </c>
      <c r="N24" s="1799"/>
      <c r="O24" s="789"/>
      <c r="P24" s="1352"/>
      <c r="Q24" s="1136">
        <v>182</v>
      </c>
    </row>
    <row r="25" spans="1:17" s="681" customFormat="1" ht="15">
      <c r="A25" s="684">
        <v>11</v>
      </c>
      <c r="B25" s="825"/>
      <c r="C25" s="789"/>
      <c r="D25" s="1786"/>
      <c r="E25" s="1353">
        <v>498</v>
      </c>
      <c r="F25" s="1800"/>
      <c r="G25" s="1786"/>
      <c r="H25" s="1367"/>
      <c r="I25" s="1798">
        <v>535</v>
      </c>
      <c r="J25" s="1799"/>
      <c r="K25" s="1367"/>
      <c r="L25" s="1367"/>
      <c r="M25" s="1893">
        <v>95</v>
      </c>
      <c r="N25" s="1799"/>
      <c r="O25" s="789"/>
      <c r="P25" s="1352"/>
      <c r="Q25" s="1136">
        <v>191</v>
      </c>
    </row>
    <row r="26" spans="1:17" s="681" customFormat="1" ht="15">
      <c r="A26" s="684">
        <v>12</v>
      </c>
      <c r="B26" s="825"/>
      <c r="C26" s="789"/>
      <c r="D26" s="1786"/>
      <c r="E26" s="1353">
        <v>487</v>
      </c>
      <c r="F26" s="1800"/>
      <c r="G26" s="1786"/>
      <c r="H26" s="1367"/>
      <c r="I26" s="1798">
        <v>510</v>
      </c>
      <c r="J26" s="1799"/>
      <c r="K26" s="1367"/>
      <c r="L26" s="1367"/>
      <c r="M26" s="1893">
        <v>94</v>
      </c>
      <c r="N26" s="1799"/>
      <c r="O26" s="789"/>
      <c r="P26" s="1352"/>
      <c r="Q26" s="1136">
        <v>185</v>
      </c>
    </row>
    <row r="27" spans="1:17" s="681" customFormat="1" ht="15">
      <c r="A27" s="684">
        <v>13</v>
      </c>
      <c r="B27" s="825"/>
      <c r="C27" s="789"/>
      <c r="D27" s="1786"/>
      <c r="E27" s="1353">
        <v>514</v>
      </c>
      <c r="F27" s="1800"/>
      <c r="G27" s="1786"/>
      <c r="H27" s="1367"/>
      <c r="I27" s="1798">
        <v>535</v>
      </c>
      <c r="J27" s="1799"/>
      <c r="K27" s="1367"/>
      <c r="L27" s="1367"/>
      <c r="M27" s="1893">
        <v>102</v>
      </c>
      <c r="N27" s="1799"/>
      <c r="O27" s="789"/>
      <c r="P27" s="1352"/>
      <c r="Q27" s="1136">
        <v>199</v>
      </c>
    </row>
    <row r="28" spans="1:17" s="681" customFormat="1" ht="15">
      <c r="A28" s="684">
        <v>14</v>
      </c>
      <c r="B28" s="825"/>
      <c r="C28" s="789"/>
      <c r="D28" s="1786"/>
      <c r="E28" s="1353">
        <v>479</v>
      </c>
      <c r="F28" s="1800"/>
      <c r="G28" s="1786"/>
      <c r="H28" s="1367"/>
      <c r="I28" s="1798">
        <v>531</v>
      </c>
      <c r="J28" s="1799"/>
      <c r="K28" s="1367"/>
      <c r="L28" s="1367"/>
      <c r="M28" s="1893">
        <v>92</v>
      </c>
      <c r="N28" s="1799"/>
      <c r="O28" s="789"/>
      <c r="P28" s="1352"/>
      <c r="Q28" s="1136">
        <v>184</v>
      </c>
    </row>
    <row r="29" spans="1:17" s="681" customFormat="1" ht="15">
      <c r="A29" s="684">
        <v>15</v>
      </c>
      <c r="B29" s="825"/>
      <c r="C29" s="789"/>
      <c r="D29" s="1786"/>
      <c r="E29" s="1353">
        <v>456</v>
      </c>
      <c r="F29" s="1800"/>
      <c r="G29" s="1786"/>
      <c r="H29" s="1367"/>
      <c r="I29" s="1798">
        <v>497</v>
      </c>
      <c r="J29" s="1799"/>
      <c r="K29" s="1367"/>
      <c r="L29" s="1367"/>
      <c r="M29" s="1893">
        <v>89</v>
      </c>
      <c r="N29" s="1799"/>
      <c r="O29" s="789"/>
      <c r="P29" s="1352"/>
      <c r="Q29" s="1136">
        <v>182</v>
      </c>
    </row>
    <row r="30" spans="1:17" s="681" customFormat="1" ht="15">
      <c r="A30" s="684">
        <v>16</v>
      </c>
      <c r="B30" s="825"/>
      <c r="C30" s="789"/>
      <c r="D30" s="1786"/>
      <c r="E30" s="1353">
        <v>453</v>
      </c>
      <c r="F30" s="1800"/>
      <c r="G30" s="1786"/>
      <c r="H30" s="1367"/>
      <c r="I30" s="1798">
        <v>493</v>
      </c>
      <c r="J30" s="1799"/>
      <c r="K30" s="1367"/>
      <c r="L30" s="1367"/>
      <c r="M30" s="1893">
        <v>92</v>
      </c>
      <c r="N30" s="1799"/>
      <c r="O30" s="789"/>
      <c r="P30" s="1352"/>
      <c r="Q30" s="1136">
        <v>188</v>
      </c>
    </row>
    <row r="31" spans="1:17" s="685" customFormat="1" ht="15">
      <c r="A31" s="684">
        <v>17</v>
      </c>
      <c r="B31" s="825"/>
      <c r="C31" s="789"/>
      <c r="D31" s="1786"/>
      <c r="E31" s="1353">
        <v>462</v>
      </c>
      <c r="F31" s="1800"/>
      <c r="G31" s="1786"/>
      <c r="H31" s="1367"/>
      <c r="I31" s="1798">
        <v>527</v>
      </c>
      <c r="J31" s="1799"/>
      <c r="K31" s="1367"/>
      <c r="L31" s="1367"/>
      <c r="M31" s="1893">
        <v>94</v>
      </c>
      <c r="N31" s="1799"/>
      <c r="O31" s="789"/>
      <c r="P31" s="1352"/>
      <c r="Q31" s="1136">
        <v>181</v>
      </c>
    </row>
    <row r="32" spans="1:17" s="685" customFormat="1" ht="15">
      <c r="A32" s="684">
        <v>18</v>
      </c>
      <c r="B32" s="825"/>
      <c r="C32" s="789"/>
      <c r="D32" s="1786"/>
      <c r="E32" s="1353">
        <v>484</v>
      </c>
      <c r="F32" s="1800"/>
      <c r="G32" s="1786"/>
      <c r="H32" s="1367"/>
      <c r="I32" s="1798">
        <v>565</v>
      </c>
      <c r="J32" s="1799"/>
      <c r="K32" s="1367"/>
      <c r="L32" s="1367"/>
      <c r="M32" s="1893">
        <v>93</v>
      </c>
      <c r="N32" s="1799"/>
      <c r="O32" s="789"/>
      <c r="P32" s="1352"/>
      <c r="Q32" s="1136">
        <v>180</v>
      </c>
    </row>
    <row r="33" spans="1:33" s="685" customFormat="1" ht="15">
      <c r="A33" s="684">
        <v>19</v>
      </c>
      <c r="B33" s="825"/>
      <c r="C33" s="789"/>
      <c r="D33" s="1786"/>
      <c r="E33" s="1353">
        <v>502</v>
      </c>
      <c r="F33" s="1800"/>
      <c r="G33" s="1786"/>
      <c r="H33" s="1367"/>
      <c r="I33" s="1798">
        <v>607</v>
      </c>
      <c r="J33" s="1799"/>
      <c r="K33" s="1367"/>
      <c r="L33" s="1367"/>
      <c r="M33" s="1893">
        <v>92</v>
      </c>
      <c r="N33" s="1799"/>
      <c r="O33" s="789"/>
      <c r="P33" s="1352"/>
      <c r="Q33" s="1136">
        <v>182</v>
      </c>
    </row>
    <row r="34" spans="1:33" s="685" customFormat="1" ht="15">
      <c r="A34" s="684">
        <v>20</v>
      </c>
      <c r="B34" s="825"/>
      <c r="C34" s="789"/>
      <c r="D34" s="1786"/>
      <c r="E34" s="1353">
        <v>505</v>
      </c>
      <c r="F34" s="1800"/>
      <c r="G34" s="1786"/>
      <c r="H34" s="1367"/>
      <c r="I34" s="1798">
        <v>630</v>
      </c>
      <c r="J34" s="1799"/>
      <c r="K34" s="1367"/>
      <c r="L34" s="1367"/>
      <c r="M34" s="1893">
        <v>97</v>
      </c>
      <c r="N34" s="1799"/>
      <c r="O34" s="789"/>
      <c r="P34" s="1352"/>
      <c r="Q34" s="1136">
        <v>183</v>
      </c>
    </row>
    <row r="35" spans="1:33" s="685" customFormat="1" ht="15">
      <c r="A35" s="684">
        <v>21</v>
      </c>
      <c r="B35" s="825"/>
      <c r="C35" s="789"/>
      <c r="D35" s="1786"/>
      <c r="E35" s="1353">
        <v>489</v>
      </c>
      <c r="F35" s="1800"/>
      <c r="G35" s="1786"/>
      <c r="H35" s="1367"/>
      <c r="I35" s="1798">
        <v>668</v>
      </c>
      <c r="J35" s="1799"/>
      <c r="K35" s="1367"/>
      <c r="L35" s="1367"/>
      <c r="M35" s="1893">
        <v>99</v>
      </c>
      <c r="N35" s="1799"/>
      <c r="O35" s="789"/>
      <c r="P35" s="1352"/>
      <c r="Q35" s="1136">
        <v>180</v>
      </c>
    </row>
    <row r="36" spans="1:33" s="685" customFormat="1" ht="15">
      <c r="A36" s="684">
        <v>22</v>
      </c>
      <c r="B36" s="825"/>
      <c r="C36" s="789"/>
      <c r="D36" s="1786"/>
      <c r="E36" s="1353">
        <v>431</v>
      </c>
      <c r="F36" s="1800"/>
      <c r="G36" s="1786"/>
      <c r="H36" s="1367"/>
      <c r="I36" s="1798">
        <v>583</v>
      </c>
      <c r="J36" s="1799"/>
      <c r="K36" s="1367"/>
      <c r="L36" s="1367"/>
      <c r="M36" s="1893">
        <v>89</v>
      </c>
      <c r="N36" s="1799"/>
      <c r="O36" s="789"/>
      <c r="P36" s="1352"/>
      <c r="Q36" s="1136">
        <v>175</v>
      </c>
    </row>
    <row r="37" spans="1:33" s="685" customFormat="1" ht="15">
      <c r="A37" s="684">
        <v>23</v>
      </c>
      <c r="B37" s="1792"/>
      <c r="C37" s="789"/>
      <c r="D37" s="789"/>
      <c r="E37" s="1798">
        <v>369</v>
      </c>
      <c r="F37" s="1800"/>
      <c r="G37" s="1367"/>
      <c r="H37" s="1367"/>
      <c r="I37" s="1798">
        <v>527</v>
      </c>
      <c r="J37" s="1799"/>
      <c r="K37" s="1367"/>
      <c r="L37" s="1367"/>
      <c r="M37" s="1893">
        <v>86</v>
      </c>
      <c r="N37" s="1799"/>
      <c r="O37" s="789"/>
      <c r="P37" s="1352"/>
      <c r="Q37" s="1136">
        <v>187</v>
      </c>
    </row>
    <row r="38" spans="1:33" s="685" customFormat="1" ht="15">
      <c r="A38" s="684">
        <v>24</v>
      </c>
      <c r="B38" s="1792"/>
      <c r="C38" s="789"/>
      <c r="D38" s="789"/>
      <c r="E38" s="1798">
        <v>277</v>
      </c>
      <c r="F38" s="1800"/>
      <c r="G38" s="1367"/>
      <c r="H38" s="1367"/>
      <c r="I38" s="1798">
        <v>413</v>
      </c>
      <c r="J38" s="1799"/>
      <c r="K38" s="1367"/>
      <c r="L38" s="1367"/>
      <c r="M38" s="1893">
        <v>86</v>
      </c>
      <c r="N38" s="1799"/>
      <c r="O38" s="789"/>
      <c r="P38" s="1352"/>
      <c r="Q38" s="1136">
        <v>184</v>
      </c>
    </row>
    <row r="39" spans="1:33" s="685" customFormat="1" ht="15">
      <c r="A39" s="684" t="s">
        <v>19</v>
      </c>
      <c r="B39" s="1352"/>
      <c r="C39" s="789"/>
      <c r="D39" s="789"/>
      <c r="E39" s="1801">
        <f>SUM(E15:E38)</f>
        <v>9383</v>
      </c>
      <c r="F39" s="1796"/>
      <c r="G39" s="1802"/>
      <c r="H39" s="1802"/>
      <c r="I39" s="1795">
        <f>SUM(I15:I38)</f>
        <v>11278</v>
      </c>
      <c r="J39" s="1802"/>
      <c r="K39" s="1802"/>
      <c r="L39" s="1802"/>
      <c r="M39" s="1795">
        <f>SUM(M15:M38)</f>
        <v>2030</v>
      </c>
      <c r="N39" s="1802"/>
      <c r="O39" s="1796"/>
      <c r="P39" s="1796"/>
      <c r="Q39" s="1795">
        <f>SUM(Q15:Q38)</f>
        <v>4288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rgb="FF92D050"/>
  </sheetPr>
  <dimension ref="A1:AG47"/>
  <sheetViews>
    <sheetView zoomScale="85" zoomScaleNormal="85" workbookViewId="0">
      <selection activeCell="R21" sqref="R2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278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457</v>
      </c>
      <c r="B8" s="1297" t="s">
        <v>458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281</v>
      </c>
      <c r="C10" s="2135"/>
      <c r="D10" s="2135"/>
      <c r="E10" s="2136"/>
      <c r="F10" s="3077" t="s">
        <v>367</v>
      </c>
      <c r="G10" s="2135"/>
      <c r="H10" s="2135"/>
      <c r="I10" s="2136"/>
      <c r="J10" s="3077" t="str">
        <f>B10</f>
        <v>ВЛ-10 кВ Шестово</v>
      </c>
      <c r="K10" s="2135"/>
      <c r="L10" s="2135"/>
      <c r="M10" s="2136"/>
      <c r="N10" s="3077" t="str">
        <f>F10</f>
        <v>ф.1 Город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4000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4000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53"/>
      <c r="F14" s="1797"/>
      <c r="G14" s="1786"/>
      <c r="H14" s="1786"/>
      <c r="I14" s="1353"/>
      <c r="J14" s="1797"/>
      <c r="K14" s="1786"/>
      <c r="L14" s="1786"/>
      <c r="M14" s="1353"/>
      <c r="N14" s="1797"/>
      <c r="O14" s="1786"/>
      <c r="P14" s="1786"/>
      <c r="Q14" s="1353"/>
    </row>
    <row r="15" spans="1:33" s="1369" customFormat="1" ht="15">
      <c r="A15" s="1362">
        <v>1</v>
      </c>
      <c r="B15" s="825"/>
      <c r="C15" s="1367"/>
      <c r="D15" s="789"/>
      <c r="E15" s="1957">
        <v>250</v>
      </c>
      <c r="F15" s="1794"/>
      <c r="G15" s="1786"/>
      <c r="H15" s="1777"/>
      <c r="I15" s="1647">
        <v>344</v>
      </c>
      <c r="J15" s="1794"/>
      <c r="K15" s="1777"/>
      <c r="L15" s="1777"/>
      <c r="M15" s="1647">
        <v>111</v>
      </c>
      <c r="N15" s="1794"/>
      <c r="O15" s="1777"/>
      <c r="P15" s="1777"/>
      <c r="Q15" s="1647">
        <v>166</v>
      </c>
    </row>
    <row r="16" spans="1:33" s="681" customFormat="1" ht="15">
      <c r="A16" s="684">
        <v>2</v>
      </c>
      <c r="B16" s="825"/>
      <c r="C16" s="789"/>
      <c r="D16" s="789"/>
      <c r="E16" s="1957">
        <v>203</v>
      </c>
      <c r="F16" s="1794"/>
      <c r="G16" s="1786"/>
      <c r="H16" s="1777"/>
      <c r="I16" s="1647">
        <v>287</v>
      </c>
      <c r="J16" s="1794"/>
      <c r="K16" s="1777"/>
      <c r="L16" s="1777"/>
      <c r="M16" s="1647">
        <v>111</v>
      </c>
      <c r="N16" s="1794"/>
      <c r="O16" s="1777"/>
      <c r="P16" s="1777"/>
      <c r="Q16" s="1647">
        <v>166</v>
      </c>
    </row>
    <row r="17" spans="1:17" s="681" customFormat="1" ht="15">
      <c r="A17" s="684">
        <v>3</v>
      </c>
      <c r="B17" s="825"/>
      <c r="C17" s="789"/>
      <c r="D17" s="789"/>
      <c r="E17" s="1957">
        <v>182</v>
      </c>
      <c r="F17" s="1794"/>
      <c r="G17" s="1786"/>
      <c r="H17" s="1777"/>
      <c r="I17" s="1647">
        <v>271</v>
      </c>
      <c r="J17" s="1794"/>
      <c r="K17" s="1777"/>
      <c r="L17" s="1777"/>
      <c r="M17" s="1647">
        <v>109</v>
      </c>
      <c r="N17" s="1794"/>
      <c r="O17" s="1777"/>
      <c r="P17" s="1777"/>
      <c r="Q17" s="1647">
        <v>166</v>
      </c>
    </row>
    <row r="18" spans="1:17" s="681" customFormat="1" ht="15">
      <c r="A18" s="684">
        <v>4</v>
      </c>
      <c r="B18" s="825"/>
      <c r="C18" s="789"/>
      <c r="D18" s="789"/>
      <c r="E18" s="1957">
        <v>176</v>
      </c>
      <c r="F18" s="1794"/>
      <c r="G18" s="1786"/>
      <c r="H18" s="1777"/>
      <c r="I18" s="1647">
        <v>269</v>
      </c>
      <c r="J18" s="1794"/>
      <c r="K18" s="1777"/>
      <c r="L18" s="1777"/>
      <c r="M18" s="1647">
        <v>106</v>
      </c>
      <c r="N18" s="1794"/>
      <c r="O18" s="1777"/>
      <c r="P18" s="1777"/>
      <c r="Q18" s="1647">
        <v>176</v>
      </c>
    </row>
    <row r="19" spans="1:17" s="681" customFormat="1" ht="15">
      <c r="A19" s="684">
        <v>5</v>
      </c>
      <c r="B19" s="825"/>
      <c r="C19" s="789"/>
      <c r="D19" s="789"/>
      <c r="E19" s="1957">
        <v>177</v>
      </c>
      <c r="F19" s="1794"/>
      <c r="G19" s="1786"/>
      <c r="H19" s="1777"/>
      <c r="I19" s="1647">
        <v>277</v>
      </c>
      <c r="J19" s="1794"/>
      <c r="K19" s="1777"/>
      <c r="L19" s="1777"/>
      <c r="M19" s="1647">
        <v>106</v>
      </c>
      <c r="N19" s="1794"/>
      <c r="O19" s="1777"/>
      <c r="P19" s="1777"/>
      <c r="Q19" s="1647">
        <v>175</v>
      </c>
    </row>
    <row r="20" spans="1:17" s="681" customFormat="1" ht="15">
      <c r="A20" s="684">
        <v>6</v>
      </c>
      <c r="B20" s="825"/>
      <c r="C20" s="789"/>
      <c r="D20" s="789"/>
      <c r="E20" s="1957">
        <v>179</v>
      </c>
      <c r="F20" s="1794"/>
      <c r="G20" s="1786"/>
      <c r="H20" s="1777"/>
      <c r="I20" s="1647">
        <v>288</v>
      </c>
      <c r="J20" s="1794"/>
      <c r="K20" s="1777"/>
      <c r="L20" s="1777"/>
      <c r="M20" s="1647">
        <v>108</v>
      </c>
      <c r="N20" s="1794"/>
      <c r="O20" s="1777"/>
      <c r="P20" s="1777"/>
      <c r="Q20" s="1647">
        <v>171</v>
      </c>
    </row>
    <row r="21" spans="1:17" s="681" customFormat="1" ht="15">
      <c r="A21" s="684">
        <v>7</v>
      </c>
      <c r="B21" s="825"/>
      <c r="C21" s="789"/>
      <c r="D21" s="789"/>
      <c r="E21" s="1957">
        <v>252</v>
      </c>
      <c r="F21" s="1794"/>
      <c r="G21" s="1786"/>
      <c r="H21" s="1777"/>
      <c r="I21" s="1647">
        <v>381</v>
      </c>
      <c r="J21" s="1794"/>
      <c r="K21" s="1777"/>
      <c r="L21" s="1777"/>
      <c r="M21" s="1647">
        <v>110</v>
      </c>
      <c r="N21" s="1794"/>
      <c r="O21" s="1777"/>
      <c r="P21" s="1777"/>
      <c r="Q21" s="1647">
        <v>173</v>
      </c>
    </row>
    <row r="22" spans="1:17" s="681" customFormat="1" ht="15">
      <c r="A22" s="684">
        <v>8</v>
      </c>
      <c r="B22" s="825"/>
      <c r="C22" s="789"/>
      <c r="D22" s="789"/>
      <c r="E22" s="1957">
        <v>313</v>
      </c>
      <c r="F22" s="1794"/>
      <c r="G22" s="1786"/>
      <c r="H22" s="1777"/>
      <c r="I22" s="1647">
        <v>459</v>
      </c>
      <c r="J22" s="1794"/>
      <c r="K22" s="1777"/>
      <c r="L22" s="1777"/>
      <c r="M22" s="1647">
        <v>107</v>
      </c>
      <c r="N22" s="1794"/>
      <c r="O22" s="1777"/>
      <c r="P22" s="1777"/>
      <c r="Q22" s="1647">
        <v>159</v>
      </c>
    </row>
    <row r="23" spans="1:17" s="681" customFormat="1" ht="15">
      <c r="A23" s="684">
        <v>9</v>
      </c>
      <c r="B23" s="825"/>
      <c r="C23" s="789"/>
      <c r="D23" s="789"/>
      <c r="E23" s="1957">
        <v>332</v>
      </c>
      <c r="F23" s="1794"/>
      <c r="G23" s="1786"/>
      <c r="H23" s="1777"/>
      <c r="I23" s="1647">
        <v>524</v>
      </c>
      <c r="J23" s="1794"/>
      <c r="K23" s="1777"/>
      <c r="L23" s="1777"/>
      <c r="M23" s="1647">
        <v>107</v>
      </c>
      <c r="N23" s="1794"/>
      <c r="O23" s="1777"/>
      <c r="P23" s="1777"/>
      <c r="Q23" s="1647">
        <v>164</v>
      </c>
    </row>
    <row r="24" spans="1:17" s="681" customFormat="1" ht="15">
      <c r="A24" s="684">
        <v>10</v>
      </c>
      <c r="B24" s="825"/>
      <c r="C24" s="789"/>
      <c r="D24" s="789"/>
      <c r="E24" s="1957">
        <v>342</v>
      </c>
      <c r="F24" s="1794"/>
      <c r="G24" s="1786"/>
      <c r="H24" s="1777"/>
      <c r="I24" s="1647">
        <v>591</v>
      </c>
      <c r="J24" s="1794"/>
      <c r="K24" s="1777"/>
      <c r="L24" s="1777"/>
      <c r="M24" s="1647">
        <v>116</v>
      </c>
      <c r="N24" s="1794"/>
      <c r="O24" s="1777"/>
      <c r="P24" s="1777"/>
      <c r="Q24" s="1647">
        <v>172</v>
      </c>
    </row>
    <row r="25" spans="1:17" s="681" customFormat="1" ht="15">
      <c r="A25" s="684">
        <v>11</v>
      </c>
      <c r="B25" s="825"/>
      <c r="C25" s="789"/>
      <c r="D25" s="789"/>
      <c r="E25" s="1957">
        <v>378</v>
      </c>
      <c r="F25" s="1794"/>
      <c r="G25" s="1786"/>
      <c r="H25" s="1777"/>
      <c r="I25" s="1647">
        <v>598</v>
      </c>
      <c r="J25" s="1794"/>
      <c r="K25" s="1777"/>
      <c r="L25" s="1777"/>
      <c r="M25" s="1647">
        <v>134</v>
      </c>
      <c r="N25" s="1794"/>
      <c r="O25" s="1777"/>
      <c r="P25" s="1777"/>
      <c r="Q25" s="1647">
        <v>177</v>
      </c>
    </row>
    <row r="26" spans="1:17" s="681" customFormat="1" ht="15">
      <c r="A26" s="684">
        <v>12</v>
      </c>
      <c r="B26" s="825"/>
      <c r="C26" s="789"/>
      <c r="D26" s="789"/>
      <c r="E26" s="1957">
        <v>370</v>
      </c>
      <c r="F26" s="1794"/>
      <c r="G26" s="1786"/>
      <c r="H26" s="1777"/>
      <c r="I26" s="1647">
        <v>622</v>
      </c>
      <c r="J26" s="1794"/>
      <c r="K26" s="1777"/>
      <c r="L26" s="1777"/>
      <c r="M26" s="1647">
        <v>130</v>
      </c>
      <c r="N26" s="1794"/>
      <c r="O26" s="1777"/>
      <c r="P26" s="1777"/>
      <c r="Q26" s="1647">
        <v>179</v>
      </c>
    </row>
    <row r="27" spans="1:17" s="681" customFormat="1" ht="15">
      <c r="A27" s="684">
        <v>13</v>
      </c>
      <c r="B27" s="825"/>
      <c r="C27" s="789"/>
      <c r="D27" s="789"/>
      <c r="E27" s="1957">
        <v>396</v>
      </c>
      <c r="F27" s="1794"/>
      <c r="G27" s="1786"/>
      <c r="H27" s="1777"/>
      <c r="I27" s="1647">
        <v>638</v>
      </c>
      <c r="J27" s="1794"/>
      <c r="K27" s="1777"/>
      <c r="L27" s="1777"/>
      <c r="M27" s="1647">
        <v>136</v>
      </c>
      <c r="N27" s="1794"/>
      <c r="O27" s="1777"/>
      <c r="P27" s="1777"/>
      <c r="Q27" s="1647">
        <v>196</v>
      </c>
    </row>
    <row r="28" spans="1:17" s="681" customFormat="1" ht="15">
      <c r="A28" s="684">
        <v>14</v>
      </c>
      <c r="B28" s="825"/>
      <c r="C28" s="789"/>
      <c r="D28" s="789"/>
      <c r="E28" s="1957">
        <v>370</v>
      </c>
      <c r="F28" s="1794"/>
      <c r="G28" s="1786"/>
      <c r="H28" s="1777"/>
      <c r="I28" s="1647">
        <v>600</v>
      </c>
      <c r="J28" s="1794"/>
      <c r="K28" s="1777"/>
      <c r="L28" s="1777"/>
      <c r="M28" s="1647">
        <v>138</v>
      </c>
      <c r="N28" s="1794"/>
      <c r="O28" s="1777"/>
      <c r="P28" s="1777"/>
      <c r="Q28" s="1647">
        <v>173</v>
      </c>
    </row>
    <row r="29" spans="1:17" s="681" customFormat="1" ht="15">
      <c r="A29" s="684">
        <v>15</v>
      </c>
      <c r="B29" s="825"/>
      <c r="C29" s="789"/>
      <c r="D29" s="789"/>
      <c r="E29" s="1957">
        <v>358</v>
      </c>
      <c r="F29" s="1794"/>
      <c r="G29" s="1786"/>
      <c r="H29" s="1777"/>
      <c r="I29" s="1647">
        <v>583</v>
      </c>
      <c r="J29" s="1794"/>
      <c r="K29" s="1777"/>
      <c r="L29" s="1777"/>
      <c r="M29" s="1647">
        <v>133</v>
      </c>
      <c r="N29" s="1794"/>
      <c r="O29" s="1777"/>
      <c r="P29" s="1777"/>
      <c r="Q29" s="1647">
        <v>171</v>
      </c>
    </row>
    <row r="30" spans="1:17" s="681" customFormat="1" ht="15">
      <c r="A30" s="684">
        <v>16</v>
      </c>
      <c r="B30" s="825"/>
      <c r="C30" s="789"/>
      <c r="D30" s="789"/>
      <c r="E30" s="1957">
        <v>337</v>
      </c>
      <c r="F30" s="1794"/>
      <c r="G30" s="1786"/>
      <c r="H30" s="1777"/>
      <c r="I30" s="1647">
        <v>603</v>
      </c>
      <c r="J30" s="1794"/>
      <c r="K30" s="1777"/>
      <c r="L30" s="1777"/>
      <c r="M30" s="1647">
        <v>134</v>
      </c>
      <c r="N30" s="1794"/>
      <c r="O30" s="1777"/>
      <c r="P30" s="1777"/>
      <c r="Q30" s="1647">
        <v>178</v>
      </c>
    </row>
    <row r="31" spans="1:17" s="685" customFormat="1" ht="15">
      <c r="A31" s="684">
        <v>17</v>
      </c>
      <c r="B31" s="825"/>
      <c r="C31" s="789"/>
      <c r="D31" s="789"/>
      <c r="E31" s="1957">
        <v>352</v>
      </c>
      <c r="F31" s="1794"/>
      <c r="G31" s="1786"/>
      <c r="H31" s="1777"/>
      <c r="I31" s="1647">
        <v>595</v>
      </c>
      <c r="J31" s="1794"/>
      <c r="K31" s="1777"/>
      <c r="L31" s="1777"/>
      <c r="M31" s="1647">
        <v>124</v>
      </c>
      <c r="N31" s="1794"/>
      <c r="O31" s="1777"/>
      <c r="P31" s="1777"/>
      <c r="Q31" s="1647">
        <v>177</v>
      </c>
    </row>
    <row r="32" spans="1:17" s="685" customFormat="1" ht="15">
      <c r="A32" s="684">
        <v>18</v>
      </c>
      <c r="B32" s="825"/>
      <c r="C32" s="789"/>
      <c r="D32" s="789"/>
      <c r="E32" s="1957">
        <v>396</v>
      </c>
      <c r="F32" s="1794"/>
      <c r="G32" s="1786"/>
      <c r="H32" s="1777"/>
      <c r="I32" s="1647">
        <v>571</v>
      </c>
      <c r="J32" s="1794"/>
      <c r="K32" s="1777"/>
      <c r="L32" s="1777"/>
      <c r="M32" s="1647">
        <v>122</v>
      </c>
      <c r="N32" s="1794"/>
      <c r="O32" s="1777"/>
      <c r="P32" s="1777"/>
      <c r="Q32" s="1647">
        <v>174</v>
      </c>
    </row>
    <row r="33" spans="1:33" s="685" customFormat="1" ht="15">
      <c r="A33" s="684">
        <v>19</v>
      </c>
      <c r="B33" s="825"/>
      <c r="C33" s="789"/>
      <c r="D33" s="789"/>
      <c r="E33" s="1957">
        <v>420</v>
      </c>
      <c r="F33" s="1794"/>
      <c r="G33" s="1786"/>
      <c r="H33" s="1777"/>
      <c r="I33" s="1647">
        <v>595</v>
      </c>
      <c r="J33" s="1794"/>
      <c r="K33" s="1777"/>
      <c r="L33" s="1777"/>
      <c r="M33" s="1647">
        <v>127</v>
      </c>
      <c r="N33" s="1794"/>
      <c r="O33" s="1777"/>
      <c r="P33" s="1777"/>
      <c r="Q33" s="1647">
        <v>177</v>
      </c>
    </row>
    <row r="34" spans="1:33" s="685" customFormat="1" ht="15">
      <c r="A34" s="684">
        <v>20</v>
      </c>
      <c r="B34" s="825"/>
      <c r="C34" s="789"/>
      <c r="D34" s="789"/>
      <c r="E34" s="1957">
        <v>450</v>
      </c>
      <c r="F34" s="1794"/>
      <c r="G34" s="1786"/>
      <c r="H34" s="1777"/>
      <c r="I34" s="1647">
        <v>609</v>
      </c>
      <c r="J34" s="1794"/>
      <c r="K34" s="1777"/>
      <c r="L34" s="1777"/>
      <c r="M34" s="1647">
        <v>131</v>
      </c>
      <c r="N34" s="1794"/>
      <c r="O34" s="1777"/>
      <c r="P34" s="1777"/>
      <c r="Q34" s="1647">
        <v>191</v>
      </c>
    </row>
    <row r="35" spans="1:33" s="685" customFormat="1" ht="15">
      <c r="A35" s="684">
        <v>21</v>
      </c>
      <c r="B35" s="825"/>
      <c r="C35" s="789"/>
      <c r="D35" s="789"/>
      <c r="E35" s="1957">
        <v>445</v>
      </c>
      <c r="F35" s="1794"/>
      <c r="G35" s="1786"/>
      <c r="H35" s="1777"/>
      <c r="I35" s="1647">
        <v>587</v>
      </c>
      <c r="J35" s="1794"/>
      <c r="K35" s="1777"/>
      <c r="L35" s="1777"/>
      <c r="M35" s="1647">
        <v>130</v>
      </c>
      <c r="N35" s="1794"/>
      <c r="O35" s="1777"/>
      <c r="P35" s="1777"/>
      <c r="Q35" s="1647">
        <v>177</v>
      </c>
    </row>
    <row r="36" spans="1:33" s="685" customFormat="1" ht="15">
      <c r="A36" s="684">
        <v>22</v>
      </c>
      <c r="B36" s="825"/>
      <c r="C36" s="789"/>
      <c r="D36" s="789"/>
      <c r="E36" s="1957">
        <v>395</v>
      </c>
      <c r="F36" s="1794"/>
      <c r="G36" s="1786"/>
      <c r="H36" s="1777"/>
      <c r="I36" s="1647">
        <v>495</v>
      </c>
      <c r="J36" s="1794"/>
      <c r="K36" s="1777"/>
      <c r="L36" s="1777"/>
      <c r="M36" s="1647">
        <v>127</v>
      </c>
      <c r="N36" s="1794"/>
      <c r="O36" s="1777"/>
      <c r="P36" s="1777"/>
      <c r="Q36" s="1647">
        <v>172</v>
      </c>
    </row>
    <row r="37" spans="1:33" s="685" customFormat="1" ht="15">
      <c r="A37" s="684">
        <v>23</v>
      </c>
      <c r="B37" s="825"/>
      <c r="C37" s="789"/>
      <c r="D37" s="1352"/>
      <c r="E37" s="1647">
        <v>356</v>
      </c>
      <c r="F37" s="1794"/>
      <c r="G37" s="1777"/>
      <c r="H37" s="1777"/>
      <c r="I37" s="1647">
        <v>429</v>
      </c>
      <c r="J37" s="1794"/>
      <c r="K37" s="1777"/>
      <c r="L37" s="1777"/>
      <c r="M37" s="1647">
        <v>130</v>
      </c>
      <c r="N37" s="1794"/>
      <c r="O37" s="1777"/>
      <c r="P37" s="1777"/>
      <c r="Q37" s="1647">
        <v>175</v>
      </c>
    </row>
    <row r="38" spans="1:33" s="685" customFormat="1" ht="15">
      <c r="A38" s="684">
        <v>24</v>
      </c>
      <c r="B38" s="825"/>
      <c r="C38" s="789"/>
      <c r="D38" s="1352"/>
      <c r="E38" s="1647">
        <v>281</v>
      </c>
      <c r="F38" s="1794"/>
      <c r="G38" s="1777"/>
      <c r="H38" s="1777"/>
      <c r="I38" s="1647">
        <v>360</v>
      </c>
      <c r="J38" s="1794"/>
      <c r="K38" s="1777"/>
      <c r="L38" s="1777"/>
      <c r="M38" s="1647">
        <v>128</v>
      </c>
      <c r="N38" s="1794"/>
      <c r="O38" s="1777"/>
      <c r="P38" s="1777"/>
      <c r="Q38" s="1647">
        <v>172</v>
      </c>
    </row>
    <row r="39" spans="1:33" s="685" customFormat="1" ht="15">
      <c r="A39" s="684" t="s">
        <v>19</v>
      </c>
      <c r="B39" s="789"/>
      <c r="C39" s="789"/>
      <c r="D39" s="789"/>
      <c r="E39" s="1779">
        <f>SUM(E15:E38)</f>
        <v>7710</v>
      </c>
      <c r="F39" s="1777"/>
      <c r="G39" s="1777"/>
      <c r="H39" s="1777"/>
      <c r="I39" s="1779">
        <f>SUM(I15:I38)</f>
        <v>11576</v>
      </c>
      <c r="J39" s="1777"/>
      <c r="K39" s="1777"/>
      <c r="L39" s="1777"/>
      <c r="M39" s="1779">
        <f>SUM(M15:M38)</f>
        <v>2915</v>
      </c>
      <c r="N39" s="1777"/>
      <c r="O39" s="1777"/>
      <c r="P39" s="1777"/>
      <c r="Q39" s="1779">
        <f>SUM(Q15:Q38)</f>
        <v>4177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7"/>
  <sheetViews>
    <sheetView zoomScale="85" zoomScaleNormal="85" workbookViewId="0">
      <selection activeCell="W27" sqref="W2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278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1887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 t="s">
        <v>697</v>
      </c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457</v>
      </c>
      <c r="B8" s="1297" t="s">
        <v>458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620</v>
      </c>
      <c r="C10" s="2135"/>
      <c r="D10" s="2135"/>
      <c r="E10" s="2136"/>
      <c r="F10" s="3077"/>
      <c r="G10" s="2135"/>
      <c r="H10" s="2135"/>
      <c r="I10" s="2136"/>
      <c r="J10" s="3077" t="str">
        <f>B10</f>
        <v>ВЛ-10 кВ ф Стадион</v>
      </c>
      <c r="K10" s="2135"/>
      <c r="L10" s="2135"/>
      <c r="M10" s="2136"/>
      <c r="N10" s="3077">
        <f>F10</f>
        <v>0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4000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4000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53"/>
      <c r="F14" s="1797"/>
      <c r="G14" s="1786"/>
      <c r="H14" s="1786"/>
      <c r="I14" s="1353"/>
      <c r="J14" s="1797"/>
      <c r="K14" s="1786"/>
      <c r="L14" s="1786"/>
      <c r="M14" s="1353"/>
      <c r="N14" s="1797"/>
      <c r="O14" s="1786"/>
      <c r="P14" s="1786"/>
      <c r="Q14" s="1353"/>
    </row>
    <row r="15" spans="1:33" s="1369" customFormat="1" ht="15">
      <c r="A15" s="1362">
        <v>1</v>
      </c>
      <c r="B15" s="825"/>
      <c r="C15" s="1367"/>
      <c r="D15" s="789"/>
      <c r="E15" s="1957">
        <v>8.8000000000000007</v>
      </c>
      <c r="F15" s="1794"/>
      <c r="G15" s="1786"/>
      <c r="H15" s="1777"/>
      <c r="I15" s="1647"/>
      <c r="J15" s="1794"/>
      <c r="K15" s="1777"/>
      <c r="L15" s="1777"/>
      <c r="M15" s="1647"/>
      <c r="N15" s="1794"/>
      <c r="O15" s="1777"/>
      <c r="P15" s="1777"/>
      <c r="Q15" s="1647"/>
    </row>
    <row r="16" spans="1:33" s="681" customFormat="1" ht="15">
      <c r="A16" s="684">
        <v>2</v>
      </c>
      <c r="B16" s="825"/>
      <c r="C16" s="789"/>
      <c r="D16" s="789"/>
      <c r="E16" s="1957">
        <v>6.4</v>
      </c>
      <c r="F16" s="1794"/>
      <c r="G16" s="1786"/>
      <c r="H16" s="1777"/>
      <c r="I16" s="1647"/>
      <c r="J16" s="1794"/>
      <c r="K16" s="1777"/>
      <c r="L16" s="1777"/>
      <c r="M16" s="1647"/>
      <c r="N16" s="1794"/>
      <c r="O16" s="1777"/>
      <c r="P16" s="1777"/>
      <c r="Q16" s="1647"/>
    </row>
    <row r="17" spans="1:17" s="681" customFormat="1" ht="15">
      <c r="A17" s="684">
        <v>3</v>
      </c>
      <c r="B17" s="825"/>
      <c r="C17" s="789"/>
      <c r="D17" s="789"/>
      <c r="E17" s="1957">
        <v>5.2</v>
      </c>
      <c r="F17" s="1794"/>
      <c r="G17" s="1786"/>
      <c r="H17" s="1777"/>
      <c r="I17" s="1647"/>
      <c r="J17" s="1794"/>
      <c r="K17" s="1777"/>
      <c r="L17" s="1777"/>
      <c r="M17" s="1647"/>
      <c r="N17" s="1794"/>
      <c r="O17" s="1777"/>
      <c r="P17" s="1777"/>
      <c r="Q17" s="1647"/>
    </row>
    <row r="18" spans="1:17" s="681" customFormat="1" ht="15">
      <c r="A18" s="684">
        <v>4</v>
      </c>
      <c r="B18" s="825"/>
      <c r="C18" s="789"/>
      <c r="D18" s="789"/>
      <c r="E18" s="1957">
        <v>5.2</v>
      </c>
      <c r="F18" s="1794"/>
      <c r="G18" s="1786"/>
      <c r="H18" s="1777"/>
      <c r="I18" s="1647"/>
      <c r="J18" s="1794"/>
      <c r="K18" s="1777"/>
      <c r="L18" s="1777"/>
      <c r="M18" s="1647"/>
      <c r="N18" s="1794"/>
      <c r="O18" s="1777"/>
      <c r="P18" s="1777"/>
      <c r="Q18" s="1647"/>
    </row>
    <row r="19" spans="1:17" s="681" customFormat="1" ht="15">
      <c r="A19" s="684">
        <v>5</v>
      </c>
      <c r="B19" s="825"/>
      <c r="C19" s="789"/>
      <c r="D19" s="789"/>
      <c r="E19" s="1957">
        <v>7.2000000000000011</v>
      </c>
      <c r="F19" s="1794"/>
      <c r="G19" s="1786"/>
      <c r="H19" s="1777"/>
      <c r="I19" s="1647"/>
      <c r="J19" s="1794"/>
      <c r="K19" s="1777"/>
      <c r="L19" s="1777"/>
      <c r="M19" s="1647"/>
      <c r="N19" s="1794"/>
      <c r="O19" s="1777"/>
      <c r="P19" s="1777"/>
      <c r="Q19" s="1647"/>
    </row>
    <row r="20" spans="1:17" s="681" customFormat="1" ht="15">
      <c r="A20" s="684">
        <v>6</v>
      </c>
      <c r="B20" s="825"/>
      <c r="C20" s="789"/>
      <c r="D20" s="789"/>
      <c r="E20" s="1957">
        <v>9.1999999999999993</v>
      </c>
      <c r="F20" s="1794"/>
      <c r="G20" s="1786"/>
      <c r="H20" s="1777"/>
      <c r="I20" s="1647"/>
      <c r="J20" s="1794"/>
      <c r="K20" s="1777"/>
      <c r="L20" s="1777"/>
      <c r="M20" s="1647"/>
      <c r="N20" s="1794"/>
      <c r="O20" s="1777"/>
      <c r="P20" s="1777"/>
      <c r="Q20" s="1647"/>
    </row>
    <row r="21" spans="1:17" s="681" customFormat="1" ht="15">
      <c r="A21" s="684">
        <v>7</v>
      </c>
      <c r="B21" s="825"/>
      <c r="C21" s="789"/>
      <c r="D21" s="789"/>
      <c r="E21" s="1957">
        <v>11.6</v>
      </c>
      <c r="F21" s="1794"/>
      <c r="G21" s="1786"/>
      <c r="H21" s="1777"/>
      <c r="I21" s="1647"/>
      <c r="J21" s="1794"/>
      <c r="K21" s="1777"/>
      <c r="L21" s="1777"/>
      <c r="M21" s="1647"/>
      <c r="N21" s="1794"/>
      <c r="O21" s="1777"/>
      <c r="P21" s="1777"/>
      <c r="Q21" s="1647"/>
    </row>
    <row r="22" spans="1:17" s="681" customFormat="1" ht="15">
      <c r="A22" s="684">
        <v>8</v>
      </c>
      <c r="B22" s="825"/>
      <c r="C22" s="789"/>
      <c r="D22" s="789"/>
      <c r="E22" s="1957">
        <v>15.2</v>
      </c>
      <c r="F22" s="1794"/>
      <c r="G22" s="1786"/>
      <c r="H22" s="1777"/>
      <c r="I22" s="1647"/>
      <c r="J22" s="1794"/>
      <c r="K22" s="1777"/>
      <c r="L22" s="1777"/>
      <c r="M22" s="1647"/>
      <c r="N22" s="1794"/>
      <c r="O22" s="1777"/>
      <c r="P22" s="1777"/>
      <c r="Q22" s="1647"/>
    </row>
    <row r="23" spans="1:17" s="681" customFormat="1" ht="15">
      <c r="A23" s="684">
        <v>9</v>
      </c>
      <c r="B23" s="825"/>
      <c r="C23" s="789"/>
      <c r="D23" s="789"/>
      <c r="E23" s="1957">
        <v>17.600000000000001</v>
      </c>
      <c r="F23" s="1794"/>
      <c r="G23" s="1786"/>
      <c r="H23" s="1777"/>
      <c r="I23" s="1647"/>
      <c r="J23" s="1794"/>
      <c r="K23" s="1777"/>
      <c r="L23" s="1777"/>
      <c r="M23" s="1647"/>
      <c r="N23" s="1794"/>
      <c r="O23" s="1777"/>
      <c r="P23" s="1777"/>
      <c r="Q23" s="1647"/>
    </row>
    <row r="24" spans="1:17" s="681" customFormat="1" ht="15">
      <c r="A24" s="684">
        <v>10</v>
      </c>
      <c r="B24" s="825"/>
      <c r="C24" s="789"/>
      <c r="D24" s="789"/>
      <c r="E24" s="1957">
        <v>16.8</v>
      </c>
      <c r="F24" s="1794"/>
      <c r="G24" s="1786"/>
      <c r="H24" s="1777"/>
      <c r="I24" s="1647"/>
      <c r="J24" s="1794"/>
      <c r="K24" s="1777"/>
      <c r="L24" s="1777"/>
      <c r="M24" s="1647"/>
      <c r="N24" s="1794"/>
      <c r="O24" s="1777"/>
      <c r="P24" s="1777"/>
      <c r="Q24" s="1647"/>
    </row>
    <row r="25" spans="1:17" s="681" customFormat="1" ht="15">
      <c r="A25" s="684">
        <v>11</v>
      </c>
      <c r="B25" s="825"/>
      <c r="C25" s="789"/>
      <c r="D25" s="789"/>
      <c r="E25" s="1957">
        <v>14.8</v>
      </c>
      <c r="F25" s="1794"/>
      <c r="G25" s="1786"/>
      <c r="H25" s="1777"/>
      <c r="I25" s="1647"/>
      <c r="J25" s="1794"/>
      <c r="K25" s="1777"/>
      <c r="L25" s="1777"/>
      <c r="M25" s="1647"/>
      <c r="N25" s="1794"/>
      <c r="O25" s="1777"/>
      <c r="P25" s="1777"/>
      <c r="Q25" s="1647"/>
    </row>
    <row r="26" spans="1:17" s="681" customFormat="1" ht="15">
      <c r="A26" s="684">
        <v>12</v>
      </c>
      <c r="B26" s="825"/>
      <c r="C26" s="789"/>
      <c r="D26" s="789"/>
      <c r="E26" s="1957">
        <v>16</v>
      </c>
      <c r="F26" s="1794"/>
      <c r="G26" s="1786"/>
      <c r="H26" s="1777"/>
      <c r="I26" s="1647"/>
      <c r="J26" s="1794"/>
      <c r="K26" s="1777"/>
      <c r="L26" s="1777"/>
      <c r="M26" s="1647"/>
      <c r="N26" s="1794"/>
      <c r="O26" s="1777"/>
      <c r="P26" s="1777"/>
      <c r="Q26" s="1647"/>
    </row>
    <row r="27" spans="1:17" s="681" customFormat="1" ht="15">
      <c r="A27" s="684">
        <v>13</v>
      </c>
      <c r="B27" s="825"/>
      <c r="C27" s="789"/>
      <c r="D27" s="789"/>
      <c r="E27" s="1957">
        <v>17.600000000000001</v>
      </c>
      <c r="F27" s="1794"/>
      <c r="G27" s="1786"/>
      <c r="H27" s="1777"/>
      <c r="I27" s="1647"/>
      <c r="J27" s="1794"/>
      <c r="K27" s="1777"/>
      <c r="L27" s="1777"/>
      <c r="M27" s="1647"/>
      <c r="N27" s="1794"/>
      <c r="O27" s="1777"/>
      <c r="P27" s="1777"/>
      <c r="Q27" s="1647"/>
    </row>
    <row r="28" spans="1:17" s="681" customFormat="1" ht="15">
      <c r="A28" s="684">
        <v>14</v>
      </c>
      <c r="B28" s="825"/>
      <c r="C28" s="789"/>
      <c r="D28" s="789"/>
      <c r="E28" s="1957">
        <v>18</v>
      </c>
      <c r="F28" s="1794"/>
      <c r="G28" s="1786"/>
      <c r="H28" s="1777"/>
      <c r="I28" s="1647"/>
      <c r="J28" s="1794"/>
      <c r="K28" s="1777"/>
      <c r="L28" s="1777"/>
      <c r="M28" s="1647"/>
      <c r="N28" s="1794"/>
      <c r="O28" s="1777"/>
      <c r="P28" s="1777"/>
      <c r="Q28" s="1647"/>
    </row>
    <row r="29" spans="1:17" s="681" customFormat="1" ht="15">
      <c r="A29" s="684">
        <v>15</v>
      </c>
      <c r="B29" s="825"/>
      <c r="C29" s="789"/>
      <c r="D29" s="789"/>
      <c r="E29" s="1957">
        <v>17.600000000000001</v>
      </c>
      <c r="F29" s="1794"/>
      <c r="G29" s="1786"/>
      <c r="H29" s="1777"/>
      <c r="I29" s="1647"/>
      <c r="J29" s="1794"/>
      <c r="K29" s="1777"/>
      <c r="L29" s="1777"/>
      <c r="M29" s="1647"/>
      <c r="N29" s="1794"/>
      <c r="O29" s="1777"/>
      <c r="P29" s="1777"/>
      <c r="Q29" s="1647"/>
    </row>
    <row r="30" spans="1:17" s="681" customFormat="1" ht="15">
      <c r="A30" s="684">
        <v>16</v>
      </c>
      <c r="B30" s="825"/>
      <c r="C30" s="789"/>
      <c r="D30" s="789"/>
      <c r="E30" s="1957">
        <v>17.600000000000001</v>
      </c>
      <c r="F30" s="1794"/>
      <c r="G30" s="1786"/>
      <c r="H30" s="1777"/>
      <c r="I30" s="1647"/>
      <c r="J30" s="1794"/>
      <c r="K30" s="1777"/>
      <c r="L30" s="1777"/>
      <c r="M30" s="1647"/>
      <c r="N30" s="1794"/>
      <c r="O30" s="1777"/>
      <c r="P30" s="1777"/>
      <c r="Q30" s="1647"/>
    </row>
    <row r="31" spans="1:17" s="685" customFormat="1" ht="15">
      <c r="A31" s="684">
        <v>17</v>
      </c>
      <c r="B31" s="825"/>
      <c r="C31" s="789"/>
      <c r="D31" s="789"/>
      <c r="E31" s="1957">
        <v>16.8</v>
      </c>
      <c r="F31" s="1794"/>
      <c r="G31" s="1786"/>
      <c r="H31" s="1777"/>
      <c r="I31" s="1647"/>
      <c r="J31" s="1794"/>
      <c r="K31" s="1777"/>
      <c r="L31" s="1777"/>
      <c r="M31" s="1647"/>
      <c r="N31" s="1794"/>
      <c r="O31" s="1777"/>
      <c r="P31" s="1777"/>
      <c r="Q31" s="1647"/>
    </row>
    <row r="32" spans="1:17" s="685" customFormat="1" ht="15">
      <c r="A32" s="684">
        <v>18</v>
      </c>
      <c r="B32" s="825"/>
      <c r="C32" s="789"/>
      <c r="D32" s="789"/>
      <c r="E32" s="1957">
        <v>16</v>
      </c>
      <c r="F32" s="1794"/>
      <c r="G32" s="1786"/>
      <c r="H32" s="1777"/>
      <c r="I32" s="1647"/>
      <c r="J32" s="1794"/>
      <c r="K32" s="1777"/>
      <c r="L32" s="1777"/>
      <c r="M32" s="1647"/>
      <c r="N32" s="1794"/>
      <c r="O32" s="1777"/>
      <c r="P32" s="1777"/>
      <c r="Q32" s="1647"/>
    </row>
    <row r="33" spans="1:33" s="685" customFormat="1" ht="15">
      <c r="A33" s="684">
        <v>19</v>
      </c>
      <c r="B33" s="825"/>
      <c r="C33" s="789"/>
      <c r="D33" s="789"/>
      <c r="E33" s="1957">
        <v>19.200000000000003</v>
      </c>
      <c r="F33" s="1794"/>
      <c r="G33" s="1786"/>
      <c r="H33" s="1777"/>
      <c r="I33" s="1647"/>
      <c r="J33" s="1794"/>
      <c r="K33" s="1777"/>
      <c r="L33" s="1777"/>
      <c r="M33" s="1647"/>
      <c r="N33" s="1794"/>
      <c r="O33" s="1777"/>
      <c r="P33" s="1777"/>
      <c r="Q33" s="1647"/>
    </row>
    <row r="34" spans="1:33" s="685" customFormat="1" ht="15">
      <c r="A34" s="684">
        <v>20</v>
      </c>
      <c r="B34" s="825"/>
      <c r="C34" s="789"/>
      <c r="D34" s="789"/>
      <c r="E34" s="1957">
        <v>19.200000000000003</v>
      </c>
      <c r="F34" s="1794"/>
      <c r="G34" s="1786"/>
      <c r="H34" s="1777"/>
      <c r="I34" s="1647"/>
      <c r="J34" s="1794"/>
      <c r="K34" s="1777"/>
      <c r="L34" s="1777"/>
      <c r="M34" s="1647"/>
      <c r="N34" s="1794"/>
      <c r="O34" s="1777"/>
      <c r="P34" s="1777"/>
      <c r="Q34" s="1647"/>
    </row>
    <row r="35" spans="1:33" s="685" customFormat="1" ht="15">
      <c r="A35" s="684">
        <v>21</v>
      </c>
      <c r="B35" s="825"/>
      <c r="C35" s="789"/>
      <c r="D35" s="789"/>
      <c r="E35" s="1957">
        <v>19.200000000000003</v>
      </c>
      <c r="F35" s="1794"/>
      <c r="G35" s="1786"/>
      <c r="H35" s="1777"/>
      <c r="I35" s="1647"/>
      <c r="J35" s="1794"/>
      <c r="K35" s="1777"/>
      <c r="L35" s="1777"/>
      <c r="M35" s="1647"/>
      <c r="N35" s="1794"/>
      <c r="O35" s="1777"/>
      <c r="P35" s="1777"/>
      <c r="Q35" s="1647"/>
    </row>
    <row r="36" spans="1:33" s="685" customFormat="1" ht="15">
      <c r="A36" s="684">
        <v>22</v>
      </c>
      <c r="B36" s="825"/>
      <c r="C36" s="789"/>
      <c r="D36" s="789"/>
      <c r="E36" s="1957">
        <v>18</v>
      </c>
      <c r="F36" s="1794"/>
      <c r="G36" s="1786"/>
      <c r="H36" s="1777"/>
      <c r="I36" s="1647"/>
      <c r="J36" s="1794"/>
      <c r="K36" s="1777"/>
      <c r="L36" s="1777"/>
      <c r="M36" s="1647"/>
      <c r="N36" s="1794"/>
      <c r="O36" s="1777"/>
      <c r="P36" s="1777"/>
      <c r="Q36" s="1647"/>
    </row>
    <row r="37" spans="1:33" s="685" customFormat="1" ht="15">
      <c r="A37" s="684">
        <v>23</v>
      </c>
      <c r="B37" s="825"/>
      <c r="C37" s="789"/>
      <c r="D37" s="1352"/>
      <c r="E37" s="1647">
        <v>13.600000000000001</v>
      </c>
      <c r="F37" s="1794"/>
      <c r="G37" s="1777"/>
      <c r="H37" s="1777"/>
      <c r="I37" s="1647"/>
      <c r="J37" s="1794"/>
      <c r="K37" s="1777"/>
      <c r="L37" s="1777"/>
      <c r="M37" s="1647"/>
      <c r="N37" s="1794"/>
      <c r="O37" s="1777"/>
      <c r="P37" s="1777"/>
      <c r="Q37" s="1647"/>
    </row>
    <row r="38" spans="1:33" s="685" customFormat="1" ht="15">
      <c r="A38" s="684">
        <v>24</v>
      </c>
      <c r="B38" s="825"/>
      <c r="C38" s="789"/>
      <c r="D38" s="1352"/>
      <c r="E38" s="1647">
        <v>342.79999999999995</v>
      </c>
      <c r="F38" s="1794"/>
      <c r="G38" s="1777"/>
      <c r="H38" s="1777"/>
      <c r="I38" s="1647"/>
      <c r="J38" s="1794"/>
      <c r="K38" s="1777"/>
      <c r="L38" s="1777"/>
      <c r="M38" s="1647"/>
      <c r="N38" s="1794"/>
      <c r="O38" s="1777"/>
      <c r="P38" s="1777"/>
      <c r="Q38" s="1647"/>
    </row>
    <row r="39" spans="1:33" s="685" customFormat="1" ht="15">
      <c r="A39" s="684" t="s">
        <v>19</v>
      </c>
      <c r="B39" s="789"/>
      <c r="C39" s="789"/>
      <c r="D39" s="789"/>
      <c r="E39" s="1779">
        <f>SUM(E15:E38)</f>
        <v>669.59999999999991</v>
      </c>
      <c r="F39" s="1777"/>
      <c r="G39" s="1777"/>
      <c r="H39" s="1777"/>
      <c r="I39" s="1779"/>
      <c r="J39" s="1777"/>
      <c r="K39" s="1777"/>
      <c r="L39" s="1777"/>
      <c r="M39" s="1779">
        <f>SUM(M15:M38)</f>
        <v>0</v>
      </c>
      <c r="N39" s="1777"/>
      <c r="O39" s="1777"/>
      <c r="P39" s="1777"/>
      <c r="Q39" s="1779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282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459</v>
      </c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283</v>
      </c>
      <c r="C10" s="2135"/>
      <c r="D10" s="2135"/>
      <c r="E10" s="2136"/>
      <c r="F10" s="3077"/>
      <c r="G10" s="2135"/>
      <c r="H10" s="2135"/>
      <c r="I10" s="2136"/>
      <c r="J10" s="3077" t="str">
        <f>B10</f>
        <v>ВЛ-10 кВ Н. Склад</v>
      </c>
      <c r="K10" s="2135"/>
      <c r="L10" s="2135"/>
      <c r="M10" s="2136"/>
      <c r="N10" s="3077"/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3000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3000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53"/>
      <c r="F14" s="825"/>
      <c r="G14" s="789"/>
      <c r="H14" s="789"/>
      <c r="I14" s="826"/>
      <c r="J14" s="825"/>
      <c r="K14" s="789"/>
      <c r="L14" s="789"/>
      <c r="M14" s="1353"/>
      <c r="N14" s="825"/>
      <c r="O14" s="789"/>
      <c r="P14" s="789"/>
      <c r="Q14" s="826"/>
    </row>
    <row r="15" spans="1:33" s="1369" customFormat="1" ht="15">
      <c r="A15" s="1362">
        <v>1</v>
      </c>
      <c r="B15" s="825"/>
      <c r="C15" s="1367"/>
      <c r="D15" s="789"/>
      <c r="E15" s="1957">
        <v>36</v>
      </c>
      <c r="F15" s="1806"/>
      <c r="G15" s="789"/>
      <c r="H15" s="1807"/>
      <c r="I15" s="1808"/>
      <c r="J15" s="1809"/>
      <c r="K15" s="1807"/>
      <c r="L15" s="1810"/>
      <c r="M15" s="1805">
        <v>26</v>
      </c>
      <c r="N15" s="1366"/>
      <c r="O15" s="1367"/>
      <c r="P15" s="1367"/>
      <c r="Q15" s="1368"/>
    </row>
    <row r="16" spans="1:33" s="681" customFormat="1" ht="15">
      <c r="A16" s="684">
        <v>2</v>
      </c>
      <c r="B16" s="825"/>
      <c r="C16" s="789"/>
      <c r="D16" s="789"/>
      <c r="E16" s="1957">
        <v>56</v>
      </c>
      <c r="F16" s="1811"/>
      <c r="G16" s="789"/>
      <c r="H16" s="1796"/>
      <c r="I16" s="1812"/>
      <c r="J16" s="1813"/>
      <c r="K16" s="1796"/>
      <c r="L16" s="1814"/>
      <c r="M16" s="1805">
        <v>26</v>
      </c>
      <c r="N16" s="1130"/>
      <c r="O16" s="789"/>
      <c r="P16" s="789"/>
      <c r="Q16" s="1131"/>
      <c r="R16" s="681" t="s">
        <v>516</v>
      </c>
    </row>
    <row r="17" spans="1:17" s="681" customFormat="1" ht="15">
      <c r="A17" s="684">
        <v>3</v>
      </c>
      <c r="B17" s="825"/>
      <c r="C17" s="789"/>
      <c r="D17" s="789"/>
      <c r="E17" s="1957">
        <v>36</v>
      </c>
      <c r="F17" s="1811"/>
      <c r="G17" s="789"/>
      <c r="H17" s="1796"/>
      <c r="I17" s="1812"/>
      <c r="J17" s="1813"/>
      <c r="K17" s="1796"/>
      <c r="L17" s="1814"/>
      <c r="M17" s="1805">
        <v>24</v>
      </c>
      <c r="N17" s="1130"/>
      <c r="O17" s="789"/>
      <c r="P17" s="789"/>
      <c r="Q17" s="1131"/>
    </row>
    <row r="18" spans="1:17" s="681" customFormat="1" ht="15">
      <c r="A18" s="684">
        <v>4</v>
      </c>
      <c r="B18" s="825"/>
      <c r="C18" s="789"/>
      <c r="D18" s="789"/>
      <c r="E18" s="1957">
        <v>24</v>
      </c>
      <c r="F18" s="1811"/>
      <c r="G18" s="789"/>
      <c r="H18" s="1796"/>
      <c r="I18" s="1812"/>
      <c r="J18" s="1813"/>
      <c r="K18" s="1796"/>
      <c r="L18" s="1814"/>
      <c r="M18" s="1805">
        <v>22</v>
      </c>
      <c r="N18" s="1130"/>
      <c r="O18" s="789"/>
      <c r="P18" s="789"/>
      <c r="Q18" s="1131"/>
    </row>
    <row r="19" spans="1:17" s="681" customFormat="1" ht="15">
      <c r="A19" s="684">
        <v>5</v>
      </c>
      <c r="B19" s="825"/>
      <c r="C19" s="789"/>
      <c r="D19" s="789"/>
      <c r="E19" s="1957">
        <v>23</v>
      </c>
      <c r="F19" s="1811"/>
      <c r="G19" s="789"/>
      <c r="H19" s="1796"/>
      <c r="I19" s="1812"/>
      <c r="J19" s="1813"/>
      <c r="K19" s="1796"/>
      <c r="L19" s="1814"/>
      <c r="M19" s="1805">
        <v>22</v>
      </c>
      <c r="N19" s="1130"/>
      <c r="O19" s="789"/>
      <c r="P19" s="789"/>
      <c r="Q19" s="1131"/>
    </row>
    <row r="20" spans="1:17" s="681" customFormat="1" ht="15">
      <c r="A20" s="684">
        <v>6</v>
      </c>
      <c r="B20" s="825"/>
      <c r="C20" s="789"/>
      <c r="D20" s="789"/>
      <c r="E20" s="1957">
        <v>22</v>
      </c>
      <c r="F20" s="1811"/>
      <c r="G20" s="789"/>
      <c r="H20" s="1796"/>
      <c r="I20" s="1812"/>
      <c r="J20" s="1813"/>
      <c r="K20" s="1796"/>
      <c r="L20" s="1814"/>
      <c r="M20" s="1805">
        <v>23</v>
      </c>
      <c r="N20" s="1130"/>
      <c r="O20" s="789"/>
      <c r="P20" s="789"/>
      <c r="Q20" s="1131"/>
    </row>
    <row r="21" spans="1:17" s="681" customFormat="1" ht="15">
      <c r="A21" s="684">
        <v>7</v>
      </c>
      <c r="B21" s="825"/>
      <c r="C21" s="789"/>
      <c r="D21" s="789"/>
      <c r="E21" s="1957">
        <v>31</v>
      </c>
      <c r="F21" s="1811"/>
      <c r="G21" s="789"/>
      <c r="H21" s="1796"/>
      <c r="I21" s="1812"/>
      <c r="J21" s="1813"/>
      <c r="K21" s="1796"/>
      <c r="L21" s="1814"/>
      <c r="M21" s="1805">
        <v>23</v>
      </c>
      <c r="N21" s="1130"/>
      <c r="O21" s="789"/>
      <c r="P21" s="789"/>
      <c r="Q21" s="1131"/>
    </row>
    <row r="22" spans="1:17" s="681" customFormat="1" ht="15">
      <c r="A22" s="684">
        <v>8</v>
      </c>
      <c r="B22" s="825"/>
      <c r="C22" s="789"/>
      <c r="D22" s="789"/>
      <c r="E22" s="1957">
        <v>31</v>
      </c>
      <c r="F22" s="1811"/>
      <c r="G22" s="789"/>
      <c r="H22" s="1796"/>
      <c r="I22" s="1812"/>
      <c r="J22" s="1813"/>
      <c r="K22" s="1796"/>
      <c r="L22" s="1814"/>
      <c r="M22" s="1805">
        <v>22</v>
      </c>
      <c r="N22" s="1130"/>
      <c r="O22" s="789"/>
      <c r="P22" s="789"/>
      <c r="Q22" s="1131"/>
    </row>
    <row r="23" spans="1:17" s="681" customFormat="1" ht="15">
      <c r="A23" s="684">
        <v>9</v>
      </c>
      <c r="B23" s="825"/>
      <c r="C23" s="789"/>
      <c r="D23" s="789"/>
      <c r="E23" s="1957">
        <v>34</v>
      </c>
      <c r="F23" s="1811"/>
      <c r="G23" s="789"/>
      <c r="H23" s="1796"/>
      <c r="I23" s="1812"/>
      <c r="J23" s="1813"/>
      <c r="K23" s="1796"/>
      <c r="L23" s="1814"/>
      <c r="M23" s="1805">
        <v>23</v>
      </c>
      <c r="N23" s="1130"/>
      <c r="O23" s="789"/>
      <c r="P23" s="789"/>
      <c r="Q23" s="1131"/>
    </row>
    <row r="24" spans="1:17" s="681" customFormat="1" ht="15">
      <c r="A24" s="684">
        <v>10</v>
      </c>
      <c r="B24" s="825"/>
      <c r="C24" s="789"/>
      <c r="D24" s="789"/>
      <c r="E24" s="1957">
        <v>33</v>
      </c>
      <c r="F24" s="1811"/>
      <c r="G24" s="789"/>
      <c r="H24" s="1796"/>
      <c r="I24" s="1812"/>
      <c r="J24" s="1813"/>
      <c r="K24" s="1796"/>
      <c r="L24" s="1814"/>
      <c r="M24" s="1805">
        <v>22</v>
      </c>
      <c r="N24" s="1130"/>
      <c r="O24" s="789"/>
      <c r="P24" s="789"/>
      <c r="Q24" s="1131"/>
    </row>
    <row r="25" spans="1:17" s="681" customFormat="1" ht="15">
      <c r="A25" s="684">
        <v>11</v>
      </c>
      <c r="B25" s="825"/>
      <c r="C25" s="789"/>
      <c r="D25" s="789"/>
      <c r="E25" s="1957">
        <v>31</v>
      </c>
      <c r="F25" s="1811"/>
      <c r="G25" s="789"/>
      <c r="H25" s="1796"/>
      <c r="I25" s="1812"/>
      <c r="J25" s="1813"/>
      <c r="K25" s="1796"/>
      <c r="L25" s="1814"/>
      <c r="M25" s="1805">
        <v>25</v>
      </c>
      <c r="N25" s="1130"/>
      <c r="O25" s="789"/>
      <c r="P25" s="789"/>
      <c r="Q25" s="1131"/>
    </row>
    <row r="26" spans="1:17" s="681" customFormat="1" ht="15">
      <c r="A26" s="684">
        <v>12</v>
      </c>
      <c r="B26" s="825"/>
      <c r="C26" s="789"/>
      <c r="D26" s="789"/>
      <c r="E26" s="1957">
        <v>40</v>
      </c>
      <c r="F26" s="1811"/>
      <c r="G26" s="789"/>
      <c r="H26" s="1796"/>
      <c r="I26" s="1812"/>
      <c r="J26" s="1813"/>
      <c r="K26" s="1796"/>
      <c r="L26" s="1814"/>
      <c r="M26" s="1805">
        <v>27</v>
      </c>
      <c r="N26" s="1130"/>
      <c r="O26" s="789"/>
      <c r="P26" s="789"/>
      <c r="Q26" s="1131"/>
    </row>
    <row r="27" spans="1:17" s="681" customFormat="1" ht="15">
      <c r="A27" s="684">
        <v>13</v>
      </c>
      <c r="B27" s="825"/>
      <c r="C27" s="789"/>
      <c r="D27" s="789"/>
      <c r="E27" s="1957">
        <v>36</v>
      </c>
      <c r="F27" s="1811"/>
      <c r="G27" s="789"/>
      <c r="H27" s="1796"/>
      <c r="I27" s="1812"/>
      <c r="J27" s="1813"/>
      <c r="K27" s="1796"/>
      <c r="L27" s="1814"/>
      <c r="M27" s="1805">
        <v>25</v>
      </c>
      <c r="N27" s="1130"/>
      <c r="O27" s="789"/>
      <c r="P27" s="789"/>
      <c r="Q27" s="1131"/>
    </row>
    <row r="28" spans="1:17" s="681" customFormat="1" ht="15">
      <c r="A28" s="684">
        <v>14</v>
      </c>
      <c r="B28" s="825"/>
      <c r="C28" s="789"/>
      <c r="D28" s="789"/>
      <c r="E28" s="1957">
        <v>32</v>
      </c>
      <c r="F28" s="1811"/>
      <c r="G28" s="789"/>
      <c r="H28" s="1796"/>
      <c r="I28" s="1812"/>
      <c r="J28" s="1813"/>
      <c r="K28" s="1796"/>
      <c r="L28" s="1814"/>
      <c r="M28" s="1805">
        <v>24</v>
      </c>
      <c r="N28" s="1130"/>
      <c r="O28" s="789"/>
      <c r="P28" s="789"/>
      <c r="Q28" s="1131"/>
    </row>
    <row r="29" spans="1:17" s="681" customFormat="1" ht="15">
      <c r="A29" s="684">
        <v>15</v>
      </c>
      <c r="B29" s="825"/>
      <c r="C29" s="789"/>
      <c r="D29" s="789"/>
      <c r="E29" s="1957">
        <v>31</v>
      </c>
      <c r="F29" s="1811"/>
      <c r="G29" s="789"/>
      <c r="H29" s="1796"/>
      <c r="I29" s="1812"/>
      <c r="J29" s="1813"/>
      <c r="K29" s="1796"/>
      <c r="L29" s="1814"/>
      <c r="M29" s="1805">
        <v>24</v>
      </c>
      <c r="N29" s="1130"/>
      <c r="O29" s="789"/>
      <c r="P29" s="789"/>
      <c r="Q29" s="1131"/>
    </row>
    <row r="30" spans="1:17" s="681" customFormat="1" ht="15">
      <c r="A30" s="684">
        <v>16</v>
      </c>
      <c r="B30" s="825"/>
      <c r="C30" s="789"/>
      <c r="D30" s="789"/>
      <c r="E30" s="1957">
        <v>60</v>
      </c>
      <c r="F30" s="1811"/>
      <c r="G30" s="789"/>
      <c r="H30" s="1796"/>
      <c r="I30" s="1812"/>
      <c r="J30" s="1813"/>
      <c r="K30" s="1796"/>
      <c r="L30" s="1814"/>
      <c r="M30" s="1805">
        <v>35</v>
      </c>
      <c r="N30" s="1130"/>
      <c r="O30" s="789"/>
      <c r="P30" s="789"/>
      <c r="Q30" s="1131"/>
    </row>
    <row r="31" spans="1:17" s="685" customFormat="1" ht="15">
      <c r="A31" s="684">
        <v>17</v>
      </c>
      <c r="B31" s="825"/>
      <c r="C31" s="789"/>
      <c r="D31" s="789"/>
      <c r="E31" s="1957">
        <v>56</v>
      </c>
      <c r="F31" s="1811"/>
      <c r="G31" s="789"/>
      <c r="H31" s="1796"/>
      <c r="I31" s="1812"/>
      <c r="J31" s="1813"/>
      <c r="K31" s="1796"/>
      <c r="L31" s="1814"/>
      <c r="M31" s="1805">
        <v>33</v>
      </c>
      <c r="N31" s="1130"/>
      <c r="O31" s="789"/>
      <c r="P31" s="789"/>
      <c r="Q31" s="1131"/>
    </row>
    <row r="32" spans="1:17" s="685" customFormat="1" ht="15">
      <c r="A32" s="684">
        <v>18</v>
      </c>
      <c r="B32" s="825"/>
      <c r="C32" s="789"/>
      <c r="D32" s="789"/>
      <c r="E32" s="1957">
        <v>66</v>
      </c>
      <c r="F32" s="1811"/>
      <c r="G32" s="789"/>
      <c r="H32" s="1796"/>
      <c r="I32" s="1812"/>
      <c r="J32" s="1813"/>
      <c r="K32" s="1796"/>
      <c r="L32" s="1814"/>
      <c r="M32" s="1805">
        <v>31</v>
      </c>
      <c r="N32" s="1130"/>
      <c r="O32" s="789"/>
      <c r="P32" s="789"/>
      <c r="Q32" s="1131"/>
    </row>
    <row r="33" spans="1:33" s="685" customFormat="1" ht="15">
      <c r="A33" s="684">
        <v>19</v>
      </c>
      <c r="B33" s="825"/>
      <c r="C33" s="789"/>
      <c r="D33" s="789"/>
      <c r="E33" s="1957">
        <v>76</v>
      </c>
      <c r="F33" s="1811"/>
      <c r="G33" s="789"/>
      <c r="H33" s="1796"/>
      <c r="I33" s="1812"/>
      <c r="J33" s="1813"/>
      <c r="K33" s="1796"/>
      <c r="L33" s="1814"/>
      <c r="M33" s="1805">
        <v>30</v>
      </c>
      <c r="N33" s="1130"/>
      <c r="O33" s="789"/>
      <c r="P33" s="789"/>
      <c r="Q33" s="1131"/>
    </row>
    <row r="34" spans="1:33" s="685" customFormat="1" ht="15">
      <c r="A34" s="684">
        <v>20</v>
      </c>
      <c r="B34" s="825"/>
      <c r="C34" s="789"/>
      <c r="D34" s="789"/>
      <c r="E34" s="1957">
        <v>54</v>
      </c>
      <c r="F34" s="1811"/>
      <c r="G34" s="789"/>
      <c r="H34" s="1796"/>
      <c r="I34" s="1812"/>
      <c r="J34" s="1813"/>
      <c r="K34" s="1796"/>
      <c r="L34" s="1814"/>
      <c r="M34" s="1805">
        <v>33</v>
      </c>
      <c r="N34" s="1130"/>
      <c r="O34" s="789"/>
      <c r="P34" s="789"/>
      <c r="Q34" s="1131"/>
    </row>
    <row r="35" spans="1:33" s="685" customFormat="1" ht="15">
      <c r="A35" s="684">
        <v>21</v>
      </c>
      <c r="B35" s="825"/>
      <c r="C35" s="789"/>
      <c r="D35" s="789"/>
      <c r="E35" s="1957">
        <v>50</v>
      </c>
      <c r="F35" s="1811"/>
      <c r="G35" s="789"/>
      <c r="H35" s="1796"/>
      <c r="I35" s="1812"/>
      <c r="J35" s="1813"/>
      <c r="K35" s="1796"/>
      <c r="L35" s="1814"/>
      <c r="M35" s="1805">
        <v>36</v>
      </c>
      <c r="N35" s="1130"/>
      <c r="O35" s="789"/>
      <c r="P35" s="789"/>
      <c r="Q35" s="1131"/>
    </row>
    <row r="36" spans="1:33" s="685" customFormat="1" ht="15">
      <c r="A36" s="684">
        <v>22</v>
      </c>
      <c r="B36" s="825"/>
      <c r="C36" s="789"/>
      <c r="D36" s="789"/>
      <c r="E36" s="1957">
        <v>45</v>
      </c>
      <c r="F36" s="1811"/>
      <c r="G36" s="789"/>
      <c r="H36" s="1796"/>
      <c r="I36" s="1812"/>
      <c r="J36" s="1813"/>
      <c r="K36" s="1796"/>
      <c r="L36" s="1814"/>
      <c r="M36" s="1805">
        <v>31</v>
      </c>
      <c r="N36" s="1130"/>
      <c r="O36" s="789"/>
      <c r="P36" s="789"/>
      <c r="Q36" s="1131"/>
    </row>
    <row r="37" spans="1:33" s="685" customFormat="1" ht="15">
      <c r="A37" s="684">
        <v>23</v>
      </c>
      <c r="B37" s="825"/>
      <c r="C37" s="789"/>
      <c r="D37" s="1352"/>
      <c r="E37" s="1805">
        <v>50</v>
      </c>
      <c r="F37" s="1811"/>
      <c r="G37" s="1796"/>
      <c r="H37" s="1796"/>
      <c r="I37" s="1812"/>
      <c r="J37" s="1813"/>
      <c r="K37" s="1796"/>
      <c r="L37" s="1814"/>
      <c r="M37" s="1805">
        <v>33</v>
      </c>
      <c r="N37" s="1130"/>
      <c r="O37" s="789"/>
      <c r="P37" s="789"/>
      <c r="Q37" s="1131"/>
    </row>
    <row r="38" spans="1:33" s="685" customFormat="1" ht="15">
      <c r="A38" s="684">
        <v>24</v>
      </c>
      <c r="B38" s="825"/>
      <c r="C38" s="789"/>
      <c r="D38" s="1352"/>
      <c r="E38" s="1805">
        <v>53</v>
      </c>
      <c r="F38" s="1811"/>
      <c r="G38" s="1796"/>
      <c r="H38" s="1796"/>
      <c r="I38" s="1812"/>
      <c r="J38" s="1813"/>
      <c r="K38" s="1796"/>
      <c r="L38" s="1814"/>
      <c r="M38" s="1805">
        <v>33</v>
      </c>
      <c r="N38" s="1130"/>
      <c r="O38" s="789"/>
      <c r="P38" s="789"/>
      <c r="Q38" s="113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1006</v>
      </c>
      <c r="F39" s="1796"/>
      <c r="G39" s="1796"/>
      <c r="H39" s="1796"/>
      <c r="I39" s="1801"/>
      <c r="J39" s="1796"/>
      <c r="K39" s="1796"/>
      <c r="L39" s="1796"/>
      <c r="M39" s="1795">
        <f>SUM(M15:M38)</f>
        <v>653</v>
      </c>
      <c r="N39" s="789"/>
      <c r="O39" s="789"/>
      <c r="P39" s="789"/>
      <c r="Q39" s="1169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284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460</v>
      </c>
      <c r="B8" s="1297" t="s">
        <v>461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285</v>
      </c>
      <c r="C10" s="2135"/>
      <c r="D10" s="2135"/>
      <c r="E10" s="2136"/>
      <c r="F10" s="3077" t="s">
        <v>302</v>
      </c>
      <c r="G10" s="2135"/>
      <c r="H10" s="2135"/>
      <c r="I10" s="2136"/>
      <c r="J10" s="3077" t="str">
        <f>B10</f>
        <v>ВЛ-6 кВ Ф-8 пр. Победы</v>
      </c>
      <c r="K10" s="2135"/>
      <c r="L10" s="2135"/>
      <c r="M10" s="2136"/>
      <c r="N10" s="3077" t="str">
        <f>F10</f>
        <v>ВЛ-6 кВ Ф-1 Военкомат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1800</v>
      </c>
      <c r="F11" s="3077" t="s">
        <v>14</v>
      </c>
      <c r="G11" s="2135"/>
      <c r="H11" s="678"/>
      <c r="I11" s="679">
        <v>900</v>
      </c>
      <c r="J11" s="3077" t="s">
        <v>14</v>
      </c>
      <c r="K11" s="2135"/>
      <c r="L11" s="678"/>
      <c r="M11" s="679">
        <f>E11</f>
        <v>1800</v>
      </c>
      <c r="N11" s="3077" t="s">
        <v>14</v>
      </c>
      <c r="O11" s="2135"/>
      <c r="P11" s="678"/>
      <c r="Q11" s="679">
        <v>900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53"/>
      <c r="F14" s="825"/>
      <c r="G14" s="789"/>
      <c r="H14" s="789"/>
      <c r="I14" s="1353"/>
      <c r="J14" s="825"/>
      <c r="K14" s="789"/>
      <c r="L14" s="789"/>
      <c r="M14" s="1353"/>
      <c r="N14" s="825"/>
      <c r="O14" s="789"/>
      <c r="P14" s="789"/>
      <c r="Q14" s="1353"/>
      <c r="S14" s="811"/>
    </row>
    <row r="15" spans="1:33" s="1369" customFormat="1" ht="15">
      <c r="A15" s="1362">
        <v>1</v>
      </c>
      <c r="B15" s="825"/>
      <c r="C15" s="1367"/>
      <c r="D15" s="789"/>
      <c r="E15" s="1957">
        <v>110</v>
      </c>
      <c r="F15" s="1806"/>
      <c r="G15" s="789"/>
      <c r="H15" s="1810"/>
      <c r="I15" s="1805">
        <v>0</v>
      </c>
      <c r="J15" s="1806"/>
      <c r="K15" s="1807"/>
      <c r="L15" s="1810"/>
      <c r="M15" s="1805">
        <v>35</v>
      </c>
      <c r="N15" s="1806"/>
      <c r="O15" s="1807"/>
      <c r="P15" s="1810"/>
      <c r="Q15" s="1805">
        <v>0</v>
      </c>
      <c r="S15" s="1370"/>
    </row>
    <row r="16" spans="1:33" s="681" customFormat="1" ht="15">
      <c r="A16" s="684">
        <v>2</v>
      </c>
      <c r="B16" s="825"/>
      <c r="C16" s="789"/>
      <c r="D16" s="789"/>
      <c r="E16" s="1957">
        <v>99</v>
      </c>
      <c r="F16" s="1811"/>
      <c r="G16" s="789"/>
      <c r="H16" s="1814"/>
      <c r="I16" s="1805">
        <v>0</v>
      </c>
      <c r="J16" s="1811"/>
      <c r="K16" s="1796"/>
      <c r="L16" s="1814"/>
      <c r="M16" s="1805">
        <v>35</v>
      </c>
      <c r="N16" s="1811"/>
      <c r="O16" s="1796"/>
      <c r="P16" s="1814"/>
      <c r="Q16" s="1805">
        <v>0</v>
      </c>
      <c r="S16" s="811"/>
    </row>
    <row r="17" spans="1:19" s="681" customFormat="1" ht="15">
      <c r="A17" s="684">
        <v>3</v>
      </c>
      <c r="B17" s="825"/>
      <c r="C17" s="789"/>
      <c r="D17" s="789"/>
      <c r="E17" s="1957">
        <v>95</v>
      </c>
      <c r="F17" s="1811"/>
      <c r="G17" s="789"/>
      <c r="H17" s="1814"/>
      <c r="I17" s="1805">
        <v>0</v>
      </c>
      <c r="J17" s="1811"/>
      <c r="K17" s="1796"/>
      <c r="L17" s="1814"/>
      <c r="M17" s="1805">
        <v>36</v>
      </c>
      <c r="N17" s="1811"/>
      <c r="O17" s="1796"/>
      <c r="P17" s="1814"/>
      <c r="Q17" s="1805">
        <v>0</v>
      </c>
      <c r="S17" s="811"/>
    </row>
    <row r="18" spans="1:19" s="681" customFormat="1" ht="15">
      <c r="A18" s="684">
        <v>4</v>
      </c>
      <c r="B18" s="825"/>
      <c r="C18" s="789"/>
      <c r="D18" s="789"/>
      <c r="E18" s="1957">
        <v>101</v>
      </c>
      <c r="F18" s="1811"/>
      <c r="G18" s="789"/>
      <c r="H18" s="1814"/>
      <c r="I18" s="1805">
        <v>0</v>
      </c>
      <c r="J18" s="1811"/>
      <c r="K18" s="1796"/>
      <c r="L18" s="1814"/>
      <c r="M18" s="1805">
        <v>35</v>
      </c>
      <c r="N18" s="1811"/>
      <c r="O18" s="1796"/>
      <c r="P18" s="1814"/>
      <c r="Q18" s="1805">
        <v>0</v>
      </c>
      <c r="S18" s="811"/>
    </row>
    <row r="19" spans="1:19" s="681" customFormat="1" ht="15">
      <c r="A19" s="684">
        <v>5</v>
      </c>
      <c r="B19" s="825"/>
      <c r="C19" s="789"/>
      <c r="D19" s="789"/>
      <c r="E19" s="1957">
        <v>105</v>
      </c>
      <c r="F19" s="1811"/>
      <c r="G19" s="789"/>
      <c r="H19" s="1814"/>
      <c r="I19" s="1805">
        <v>0</v>
      </c>
      <c r="J19" s="1811"/>
      <c r="K19" s="1796"/>
      <c r="L19" s="1814"/>
      <c r="M19" s="1805">
        <v>36</v>
      </c>
      <c r="N19" s="1811"/>
      <c r="O19" s="1796"/>
      <c r="P19" s="1814"/>
      <c r="Q19" s="1805">
        <v>0</v>
      </c>
      <c r="S19" s="811"/>
    </row>
    <row r="20" spans="1:19" s="681" customFormat="1" ht="15">
      <c r="A20" s="684">
        <v>6</v>
      </c>
      <c r="B20" s="825"/>
      <c r="C20" s="789"/>
      <c r="D20" s="789"/>
      <c r="E20" s="1957">
        <v>117</v>
      </c>
      <c r="F20" s="1811"/>
      <c r="G20" s="789"/>
      <c r="H20" s="1814"/>
      <c r="I20" s="1805">
        <v>0</v>
      </c>
      <c r="J20" s="1811"/>
      <c r="K20" s="1796"/>
      <c r="L20" s="1814"/>
      <c r="M20" s="1805">
        <v>35</v>
      </c>
      <c r="N20" s="1811"/>
      <c r="O20" s="1796"/>
      <c r="P20" s="1814"/>
      <c r="Q20" s="1805">
        <v>0</v>
      </c>
      <c r="S20" s="811"/>
    </row>
    <row r="21" spans="1:19" s="681" customFormat="1" ht="15">
      <c r="A21" s="684">
        <v>7</v>
      </c>
      <c r="B21" s="825"/>
      <c r="C21" s="789"/>
      <c r="D21" s="789"/>
      <c r="E21" s="1957">
        <v>160</v>
      </c>
      <c r="F21" s="1811"/>
      <c r="G21" s="789"/>
      <c r="H21" s="1814"/>
      <c r="I21" s="1805">
        <v>0</v>
      </c>
      <c r="J21" s="1811"/>
      <c r="K21" s="1796"/>
      <c r="L21" s="1814"/>
      <c r="M21" s="1805">
        <v>36</v>
      </c>
      <c r="N21" s="1811"/>
      <c r="O21" s="1796"/>
      <c r="P21" s="1814"/>
      <c r="Q21" s="1805">
        <v>0</v>
      </c>
      <c r="S21" s="811"/>
    </row>
    <row r="22" spans="1:19" s="681" customFormat="1" ht="15">
      <c r="A22" s="684">
        <v>8</v>
      </c>
      <c r="B22" s="825"/>
      <c r="C22" s="789"/>
      <c r="D22" s="789"/>
      <c r="E22" s="1957">
        <v>177</v>
      </c>
      <c r="F22" s="1811"/>
      <c r="G22" s="789"/>
      <c r="H22" s="1814"/>
      <c r="I22" s="1805">
        <v>0</v>
      </c>
      <c r="J22" s="1811"/>
      <c r="K22" s="1796"/>
      <c r="L22" s="1814"/>
      <c r="M22" s="1805">
        <v>36</v>
      </c>
      <c r="N22" s="1811"/>
      <c r="O22" s="1796"/>
      <c r="P22" s="1814"/>
      <c r="Q22" s="1805">
        <v>0</v>
      </c>
      <c r="S22" s="811"/>
    </row>
    <row r="23" spans="1:19" s="681" customFormat="1" ht="15">
      <c r="A23" s="684">
        <v>9</v>
      </c>
      <c r="B23" s="825"/>
      <c r="C23" s="789"/>
      <c r="D23" s="789"/>
      <c r="E23" s="1957">
        <v>175</v>
      </c>
      <c r="F23" s="1811"/>
      <c r="G23" s="789"/>
      <c r="H23" s="1814"/>
      <c r="I23" s="1805">
        <v>0</v>
      </c>
      <c r="J23" s="1811"/>
      <c r="K23" s="1796"/>
      <c r="L23" s="1814"/>
      <c r="M23" s="1805">
        <v>36</v>
      </c>
      <c r="N23" s="1811"/>
      <c r="O23" s="1796"/>
      <c r="P23" s="1814"/>
      <c r="Q23" s="1805">
        <v>0</v>
      </c>
      <c r="S23" s="811"/>
    </row>
    <row r="24" spans="1:19" s="681" customFormat="1" ht="15">
      <c r="A24" s="684">
        <v>10</v>
      </c>
      <c r="B24" s="825"/>
      <c r="C24" s="789"/>
      <c r="D24" s="789"/>
      <c r="E24" s="1957">
        <v>7</v>
      </c>
      <c r="F24" s="1811"/>
      <c r="G24" s="789"/>
      <c r="H24" s="1814"/>
      <c r="I24" s="1805">
        <v>0</v>
      </c>
      <c r="J24" s="1811"/>
      <c r="K24" s="1796"/>
      <c r="L24" s="1814"/>
      <c r="M24" s="1805">
        <v>1</v>
      </c>
      <c r="N24" s="1811"/>
      <c r="O24" s="1796"/>
      <c r="P24" s="1814"/>
      <c r="Q24" s="1805">
        <v>0</v>
      </c>
      <c r="S24" s="811"/>
    </row>
    <row r="25" spans="1:19" s="681" customFormat="1" ht="15">
      <c r="A25" s="684">
        <v>11</v>
      </c>
      <c r="B25" s="825"/>
      <c r="C25" s="789"/>
      <c r="D25" s="789"/>
      <c r="E25" s="1957">
        <v>0</v>
      </c>
      <c r="F25" s="1811"/>
      <c r="G25" s="789"/>
      <c r="H25" s="1814"/>
      <c r="I25" s="1805">
        <v>0</v>
      </c>
      <c r="J25" s="1811"/>
      <c r="K25" s="1796"/>
      <c r="L25" s="1814"/>
      <c r="M25" s="1805">
        <v>0</v>
      </c>
      <c r="N25" s="1811"/>
      <c r="O25" s="1796"/>
      <c r="P25" s="1814"/>
      <c r="Q25" s="1805">
        <v>0</v>
      </c>
      <c r="S25" s="811"/>
    </row>
    <row r="26" spans="1:19" s="681" customFormat="1" ht="15">
      <c r="A26" s="684">
        <v>12</v>
      </c>
      <c r="B26" s="825"/>
      <c r="C26" s="789"/>
      <c r="D26" s="789"/>
      <c r="E26" s="1957">
        <v>0</v>
      </c>
      <c r="F26" s="1811"/>
      <c r="G26" s="789"/>
      <c r="H26" s="1814"/>
      <c r="I26" s="1805">
        <v>0</v>
      </c>
      <c r="J26" s="1811"/>
      <c r="K26" s="1796"/>
      <c r="L26" s="1814"/>
      <c r="M26" s="1805">
        <v>0</v>
      </c>
      <c r="N26" s="1811"/>
      <c r="O26" s="1796"/>
      <c r="P26" s="1814"/>
      <c r="Q26" s="1805">
        <v>0</v>
      </c>
      <c r="S26" s="811"/>
    </row>
    <row r="27" spans="1:19" s="681" customFormat="1" ht="15">
      <c r="A27" s="684">
        <v>13</v>
      </c>
      <c r="B27" s="825"/>
      <c r="C27" s="789"/>
      <c r="D27" s="789"/>
      <c r="E27" s="1957">
        <v>0</v>
      </c>
      <c r="F27" s="1811"/>
      <c r="G27" s="789"/>
      <c r="H27" s="1814"/>
      <c r="I27" s="1805">
        <v>0</v>
      </c>
      <c r="J27" s="1811"/>
      <c r="K27" s="1796"/>
      <c r="L27" s="1814"/>
      <c r="M27" s="1805">
        <v>0</v>
      </c>
      <c r="N27" s="1811"/>
      <c r="O27" s="1796"/>
      <c r="P27" s="1814"/>
      <c r="Q27" s="1805">
        <v>0</v>
      </c>
      <c r="S27" s="811"/>
    </row>
    <row r="28" spans="1:19" s="681" customFormat="1" ht="15">
      <c r="A28" s="684">
        <v>14</v>
      </c>
      <c r="B28" s="825"/>
      <c r="C28" s="789"/>
      <c r="D28" s="789"/>
      <c r="E28" s="1957">
        <v>0</v>
      </c>
      <c r="F28" s="1811"/>
      <c r="G28" s="789"/>
      <c r="H28" s="1814"/>
      <c r="I28" s="1805">
        <v>0</v>
      </c>
      <c r="J28" s="1811"/>
      <c r="K28" s="1796"/>
      <c r="L28" s="1814"/>
      <c r="M28" s="1805">
        <v>0</v>
      </c>
      <c r="N28" s="1811"/>
      <c r="O28" s="1796"/>
      <c r="P28" s="1814"/>
      <c r="Q28" s="1805">
        <v>0</v>
      </c>
      <c r="S28" s="811"/>
    </row>
    <row r="29" spans="1:19" s="681" customFormat="1" ht="15">
      <c r="A29" s="684">
        <v>15</v>
      </c>
      <c r="B29" s="825"/>
      <c r="C29" s="789"/>
      <c r="D29" s="789"/>
      <c r="E29" s="1957">
        <v>0</v>
      </c>
      <c r="F29" s="1811"/>
      <c r="G29" s="789"/>
      <c r="H29" s="1814"/>
      <c r="I29" s="1805">
        <v>0</v>
      </c>
      <c r="J29" s="1811"/>
      <c r="K29" s="1796"/>
      <c r="L29" s="1814"/>
      <c r="M29" s="1805">
        <v>0</v>
      </c>
      <c r="N29" s="1811"/>
      <c r="O29" s="1796"/>
      <c r="P29" s="1814"/>
      <c r="Q29" s="1805">
        <v>0</v>
      </c>
      <c r="S29" s="811"/>
    </row>
    <row r="30" spans="1:19" s="681" customFormat="1" ht="15">
      <c r="A30" s="684">
        <v>16</v>
      </c>
      <c r="B30" s="825"/>
      <c r="C30" s="789"/>
      <c r="D30" s="789"/>
      <c r="E30" s="1957">
        <v>0</v>
      </c>
      <c r="F30" s="1811"/>
      <c r="G30" s="789"/>
      <c r="H30" s="1814"/>
      <c r="I30" s="1805">
        <v>0</v>
      </c>
      <c r="J30" s="1811"/>
      <c r="K30" s="1796"/>
      <c r="L30" s="1814"/>
      <c r="M30" s="1805">
        <v>0</v>
      </c>
      <c r="N30" s="1811"/>
      <c r="O30" s="1796"/>
      <c r="P30" s="1814"/>
      <c r="Q30" s="1805">
        <v>0</v>
      </c>
      <c r="S30" s="811"/>
    </row>
    <row r="31" spans="1:19" s="685" customFormat="1" ht="15">
      <c r="A31" s="684">
        <v>17</v>
      </c>
      <c r="B31" s="825"/>
      <c r="C31" s="789"/>
      <c r="D31" s="789"/>
      <c r="E31" s="1957">
        <v>95</v>
      </c>
      <c r="F31" s="1811"/>
      <c r="G31" s="789"/>
      <c r="H31" s="1814"/>
      <c r="I31" s="1805">
        <v>0</v>
      </c>
      <c r="J31" s="1811"/>
      <c r="K31" s="1796"/>
      <c r="L31" s="1814"/>
      <c r="M31" s="1805">
        <v>19</v>
      </c>
      <c r="N31" s="1811"/>
      <c r="O31" s="1796"/>
      <c r="P31" s="1814"/>
      <c r="Q31" s="1805">
        <v>0</v>
      </c>
      <c r="S31" s="811"/>
    </row>
    <row r="32" spans="1:19" s="685" customFormat="1" ht="15">
      <c r="A32" s="684">
        <v>18</v>
      </c>
      <c r="B32" s="825"/>
      <c r="C32" s="789"/>
      <c r="D32" s="789"/>
      <c r="E32" s="1957">
        <v>240</v>
      </c>
      <c r="F32" s="1811"/>
      <c r="G32" s="789"/>
      <c r="H32" s="1814"/>
      <c r="I32" s="1805">
        <v>0</v>
      </c>
      <c r="J32" s="1811"/>
      <c r="K32" s="1796"/>
      <c r="L32" s="1814"/>
      <c r="M32" s="1805">
        <v>50</v>
      </c>
      <c r="N32" s="1811"/>
      <c r="O32" s="1796"/>
      <c r="P32" s="1814"/>
      <c r="Q32" s="1805">
        <v>0</v>
      </c>
      <c r="S32" s="811"/>
    </row>
    <row r="33" spans="1:33" s="685" customFormat="1" ht="15">
      <c r="A33" s="684">
        <v>19</v>
      </c>
      <c r="B33" s="825"/>
      <c r="C33" s="789"/>
      <c r="D33" s="789"/>
      <c r="E33" s="1957">
        <v>226</v>
      </c>
      <c r="F33" s="1811"/>
      <c r="G33" s="789"/>
      <c r="H33" s="1814"/>
      <c r="I33" s="1805">
        <v>0</v>
      </c>
      <c r="J33" s="1811"/>
      <c r="K33" s="1796"/>
      <c r="L33" s="1814"/>
      <c r="M33" s="1805">
        <v>46</v>
      </c>
      <c r="N33" s="1811"/>
      <c r="O33" s="1796"/>
      <c r="P33" s="1814"/>
      <c r="Q33" s="1805">
        <v>0</v>
      </c>
      <c r="S33" s="811"/>
    </row>
    <row r="34" spans="1:33" s="685" customFormat="1" ht="15">
      <c r="A34" s="684">
        <v>20</v>
      </c>
      <c r="B34" s="825"/>
      <c r="C34" s="789"/>
      <c r="D34" s="789"/>
      <c r="E34" s="1957">
        <v>235</v>
      </c>
      <c r="F34" s="1811"/>
      <c r="G34" s="789"/>
      <c r="H34" s="1814"/>
      <c r="I34" s="1805">
        <v>0</v>
      </c>
      <c r="J34" s="1811"/>
      <c r="K34" s="1796"/>
      <c r="L34" s="1814"/>
      <c r="M34" s="1805">
        <v>46</v>
      </c>
      <c r="N34" s="1811"/>
      <c r="O34" s="1796"/>
      <c r="P34" s="1814"/>
      <c r="Q34" s="1805">
        <v>0</v>
      </c>
      <c r="S34" s="811"/>
    </row>
    <row r="35" spans="1:33" s="685" customFormat="1" ht="15">
      <c r="A35" s="684">
        <v>21</v>
      </c>
      <c r="B35" s="825"/>
      <c r="C35" s="789"/>
      <c r="D35" s="789"/>
      <c r="E35" s="1957">
        <v>223</v>
      </c>
      <c r="F35" s="1811"/>
      <c r="G35" s="789"/>
      <c r="H35" s="1814"/>
      <c r="I35" s="1805">
        <v>0</v>
      </c>
      <c r="J35" s="1811"/>
      <c r="K35" s="1796"/>
      <c r="L35" s="1814"/>
      <c r="M35" s="1805">
        <v>46</v>
      </c>
      <c r="N35" s="1811"/>
      <c r="O35" s="1796"/>
      <c r="P35" s="1814"/>
      <c r="Q35" s="1805">
        <v>0</v>
      </c>
      <c r="S35" s="811"/>
    </row>
    <row r="36" spans="1:33" s="685" customFormat="1" ht="15">
      <c r="A36" s="684">
        <v>22</v>
      </c>
      <c r="B36" s="825"/>
      <c r="C36" s="789"/>
      <c r="D36" s="789"/>
      <c r="E36" s="1957">
        <v>202</v>
      </c>
      <c r="F36" s="1811"/>
      <c r="G36" s="789"/>
      <c r="H36" s="1814"/>
      <c r="I36" s="1805">
        <v>0</v>
      </c>
      <c r="J36" s="1811"/>
      <c r="K36" s="1796"/>
      <c r="L36" s="1814"/>
      <c r="M36" s="1805">
        <v>41</v>
      </c>
      <c r="N36" s="1811"/>
      <c r="O36" s="1796"/>
      <c r="P36" s="1814"/>
      <c r="Q36" s="1805">
        <v>0</v>
      </c>
      <c r="S36" s="811"/>
    </row>
    <row r="37" spans="1:33" s="685" customFormat="1" ht="15">
      <c r="A37" s="684">
        <v>23</v>
      </c>
      <c r="B37" s="825"/>
      <c r="C37" s="789"/>
      <c r="D37" s="1352"/>
      <c r="E37" s="1805">
        <v>172</v>
      </c>
      <c r="F37" s="1811"/>
      <c r="G37" s="1796"/>
      <c r="H37" s="1814"/>
      <c r="I37" s="1805">
        <v>0</v>
      </c>
      <c r="J37" s="1811"/>
      <c r="K37" s="1796"/>
      <c r="L37" s="1814"/>
      <c r="M37" s="1805">
        <v>41</v>
      </c>
      <c r="N37" s="1811"/>
      <c r="O37" s="1796"/>
      <c r="P37" s="1814"/>
      <c r="Q37" s="1805">
        <v>0</v>
      </c>
      <c r="S37" s="811"/>
    </row>
    <row r="38" spans="1:33" s="685" customFormat="1" ht="15">
      <c r="A38" s="684">
        <v>24</v>
      </c>
      <c r="B38" s="825"/>
      <c r="C38" s="789"/>
      <c r="D38" s="1352"/>
      <c r="E38" s="1805">
        <v>130</v>
      </c>
      <c r="F38" s="1811"/>
      <c r="G38" s="1796"/>
      <c r="H38" s="1814"/>
      <c r="I38" s="1805">
        <v>0</v>
      </c>
      <c r="J38" s="1811"/>
      <c r="K38" s="1796"/>
      <c r="L38" s="1814"/>
      <c r="M38" s="1805">
        <v>38</v>
      </c>
      <c r="N38" s="1811"/>
      <c r="O38" s="1796"/>
      <c r="P38" s="1814"/>
      <c r="Q38" s="1805">
        <v>0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2669</v>
      </c>
      <c r="F39" s="1796"/>
      <c r="G39" s="1796"/>
      <c r="H39" s="1796"/>
      <c r="I39" s="1795">
        <f>SUM(I15:I38)</f>
        <v>0</v>
      </c>
      <c r="J39" s="1796"/>
      <c r="K39" s="1796"/>
      <c r="L39" s="1796"/>
      <c r="M39" s="1795">
        <f>SUM(M15:M38)</f>
        <v>648</v>
      </c>
      <c r="N39" s="1796"/>
      <c r="O39" s="1796"/>
      <c r="P39" s="1796"/>
      <c r="Q39" s="1795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284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L3" s="1071"/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462</v>
      </c>
      <c r="B8" s="1297" t="s">
        <v>463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286</v>
      </c>
      <c r="C10" s="2135"/>
      <c r="D10" s="2135"/>
      <c r="E10" s="2136"/>
      <c r="F10" s="3077" t="s">
        <v>287</v>
      </c>
      <c r="G10" s="2135"/>
      <c r="H10" s="2135"/>
      <c r="I10" s="2136"/>
      <c r="J10" s="3077" t="str">
        <f>B10</f>
        <v>ВЛ-6 кВ Ф-2 пр. Больница</v>
      </c>
      <c r="K10" s="2135"/>
      <c r="L10" s="2135"/>
      <c r="M10" s="2136"/>
      <c r="N10" s="3077" t="str">
        <f>F10</f>
        <v>ВЛ-6 кВ Город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1800</v>
      </c>
      <c r="F11" s="3077" t="s">
        <v>14</v>
      </c>
      <c r="G11" s="2135"/>
      <c r="H11" s="678"/>
      <c r="I11" s="679">
        <v>2400</v>
      </c>
      <c r="J11" s="3077" t="s">
        <v>14</v>
      </c>
      <c r="K11" s="2135"/>
      <c r="L11" s="678"/>
      <c r="M11" s="679">
        <f>E11</f>
        <v>1800</v>
      </c>
      <c r="N11" s="3077" t="s">
        <v>14</v>
      </c>
      <c r="O11" s="2135"/>
      <c r="P11" s="678"/>
      <c r="Q11" s="679"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53"/>
      <c r="F14" s="1797"/>
      <c r="G14" s="1786"/>
      <c r="H14" s="1786"/>
      <c r="I14" s="1353"/>
      <c r="J14" s="1797"/>
      <c r="K14" s="1786"/>
      <c r="L14" s="1786"/>
      <c r="M14" s="1353"/>
      <c r="N14" s="1797"/>
      <c r="O14" s="1786"/>
      <c r="P14" s="1786"/>
      <c r="Q14" s="1353"/>
      <c r="S14" s="811"/>
    </row>
    <row r="15" spans="1:33" s="1369" customFormat="1" ht="15">
      <c r="A15" s="1362">
        <v>1</v>
      </c>
      <c r="B15" s="825"/>
      <c r="C15" s="1367"/>
      <c r="D15" s="789"/>
      <c r="E15" s="1353">
        <v>164</v>
      </c>
      <c r="F15" s="1794"/>
      <c r="G15" s="1786"/>
      <c r="H15" s="1777"/>
      <c r="I15" s="1603">
        <v>0</v>
      </c>
      <c r="J15" s="1794"/>
      <c r="K15" s="1777"/>
      <c r="L15" s="1777"/>
      <c r="M15" s="1647">
        <v>97</v>
      </c>
      <c r="N15" s="1794"/>
      <c r="O15" s="1777"/>
      <c r="P15" s="1777"/>
      <c r="Q15" s="1603">
        <v>0</v>
      </c>
      <c r="S15" s="1370"/>
    </row>
    <row r="16" spans="1:33" s="681" customFormat="1" ht="15">
      <c r="A16" s="684">
        <v>2</v>
      </c>
      <c r="B16" s="825"/>
      <c r="C16" s="789"/>
      <c r="D16" s="789"/>
      <c r="E16" s="1353">
        <v>132</v>
      </c>
      <c r="F16" s="1794"/>
      <c r="G16" s="1786"/>
      <c r="H16" s="1777"/>
      <c r="I16" s="1603">
        <v>0</v>
      </c>
      <c r="J16" s="1794"/>
      <c r="K16" s="1777"/>
      <c r="L16" s="1777"/>
      <c r="M16" s="1647">
        <v>97</v>
      </c>
      <c r="N16" s="1794"/>
      <c r="O16" s="1777"/>
      <c r="P16" s="1777"/>
      <c r="Q16" s="1603">
        <v>0</v>
      </c>
      <c r="S16" s="811"/>
    </row>
    <row r="17" spans="1:19" s="681" customFormat="1" ht="15">
      <c r="A17" s="684">
        <v>3</v>
      </c>
      <c r="B17" s="825"/>
      <c r="C17" s="789"/>
      <c r="D17" s="789"/>
      <c r="E17" s="1353">
        <v>126</v>
      </c>
      <c r="F17" s="1794"/>
      <c r="G17" s="1786"/>
      <c r="H17" s="1777"/>
      <c r="I17" s="1603">
        <v>0</v>
      </c>
      <c r="J17" s="1794"/>
      <c r="K17" s="1777"/>
      <c r="L17" s="1777"/>
      <c r="M17" s="1647">
        <v>97</v>
      </c>
      <c r="N17" s="1794"/>
      <c r="O17" s="1777"/>
      <c r="P17" s="1777"/>
      <c r="Q17" s="1603">
        <v>0</v>
      </c>
      <c r="S17" s="811"/>
    </row>
    <row r="18" spans="1:19" s="681" customFormat="1" ht="15">
      <c r="A18" s="684">
        <v>4</v>
      </c>
      <c r="B18" s="825"/>
      <c r="C18" s="789"/>
      <c r="D18" s="789"/>
      <c r="E18" s="1353">
        <v>138</v>
      </c>
      <c r="F18" s="1794"/>
      <c r="G18" s="1786"/>
      <c r="H18" s="1777"/>
      <c r="I18" s="1603">
        <v>0</v>
      </c>
      <c r="J18" s="1794"/>
      <c r="K18" s="1777"/>
      <c r="L18" s="1777"/>
      <c r="M18" s="1647">
        <v>111</v>
      </c>
      <c r="N18" s="1794"/>
      <c r="O18" s="1777"/>
      <c r="P18" s="1777"/>
      <c r="Q18" s="1603">
        <v>0</v>
      </c>
      <c r="S18" s="811"/>
    </row>
    <row r="19" spans="1:19" s="681" customFormat="1" ht="15">
      <c r="A19" s="684">
        <v>5</v>
      </c>
      <c r="B19" s="825"/>
      <c r="C19" s="789"/>
      <c r="D19" s="789"/>
      <c r="E19" s="1353">
        <v>142</v>
      </c>
      <c r="F19" s="1794"/>
      <c r="G19" s="1786"/>
      <c r="H19" s="1777"/>
      <c r="I19" s="1603">
        <v>0</v>
      </c>
      <c r="J19" s="1794"/>
      <c r="K19" s="1777"/>
      <c r="L19" s="1777"/>
      <c r="M19" s="1647">
        <v>102</v>
      </c>
      <c r="N19" s="1794"/>
      <c r="O19" s="1777"/>
      <c r="P19" s="1777"/>
      <c r="Q19" s="1603">
        <v>0</v>
      </c>
      <c r="S19" s="811"/>
    </row>
    <row r="20" spans="1:19" s="681" customFormat="1" ht="15">
      <c r="A20" s="684">
        <v>6</v>
      </c>
      <c r="B20" s="825"/>
      <c r="C20" s="789"/>
      <c r="D20" s="789"/>
      <c r="E20" s="1353">
        <v>165</v>
      </c>
      <c r="F20" s="1794"/>
      <c r="G20" s="1786"/>
      <c r="H20" s="1777"/>
      <c r="I20" s="1603">
        <v>0</v>
      </c>
      <c r="J20" s="1794"/>
      <c r="K20" s="1777"/>
      <c r="L20" s="1777"/>
      <c r="M20" s="1647">
        <v>100</v>
      </c>
      <c r="N20" s="1794"/>
      <c r="O20" s="1777"/>
      <c r="P20" s="1777"/>
      <c r="Q20" s="1603">
        <v>0</v>
      </c>
      <c r="S20" s="811"/>
    </row>
    <row r="21" spans="1:19" s="681" customFormat="1" ht="15">
      <c r="A21" s="684">
        <v>7</v>
      </c>
      <c r="B21" s="825"/>
      <c r="C21" s="789"/>
      <c r="D21" s="789"/>
      <c r="E21" s="1353">
        <v>261</v>
      </c>
      <c r="F21" s="1794"/>
      <c r="G21" s="1786"/>
      <c r="H21" s="1777"/>
      <c r="I21" s="1603">
        <v>0</v>
      </c>
      <c r="J21" s="1794"/>
      <c r="K21" s="1777"/>
      <c r="L21" s="1777"/>
      <c r="M21" s="1647">
        <v>107</v>
      </c>
      <c r="N21" s="1794"/>
      <c r="O21" s="1777"/>
      <c r="P21" s="1777"/>
      <c r="Q21" s="1603">
        <v>0</v>
      </c>
      <c r="S21" s="811"/>
    </row>
    <row r="22" spans="1:19" s="681" customFormat="1" ht="15">
      <c r="A22" s="684">
        <v>8</v>
      </c>
      <c r="B22" s="825"/>
      <c r="C22" s="789"/>
      <c r="D22" s="789"/>
      <c r="E22" s="1353">
        <v>317</v>
      </c>
      <c r="F22" s="1794"/>
      <c r="G22" s="1786"/>
      <c r="H22" s="1777"/>
      <c r="I22" s="1603">
        <v>0</v>
      </c>
      <c r="J22" s="1794"/>
      <c r="K22" s="1777"/>
      <c r="L22" s="1777"/>
      <c r="M22" s="1647">
        <v>121</v>
      </c>
      <c r="N22" s="1794"/>
      <c r="O22" s="1777"/>
      <c r="P22" s="1777"/>
      <c r="Q22" s="1603">
        <v>0</v>
      </c>
      <c r="S22" s="811"/>
    </row>
    <row r="23" spans="1:19" s="681" customFormat="1" ht="15">
      <c r="A23" s="684">
        <v>9</v>
      </c>
      <c r="B23" s="825"/>
      <c r="C23" s="789"/>
      <c r="D23" s="789"/>
      <c r="E23" s="1353">
        <v>357</v>
      </c>
      <c r="F23" s="1794"/>
      <c r="G23" s="1786"/>
      <c r="H23" s="1777"/>
      <c r="I23" s="1603">
        <v>0</v>
      </c>
      <c r="J23" s="1794"/>
      <c r="K23" s="1777"/>
      <c r="L23" s="1777"/>
      <c r="M23" s="1647">
        <v>131</v>
      </c>
      <c r="N23" s="1794"/>
      <c r="O23" s="1777"/>
      <c r="P23" s="1777"/>
      <c r="Q23" s="1603">
        <v>0</v>
      </c>
      <c r="S23" s="811"/>
    </row>
    <row r="24" spans="1:19" s="681" customFormat="1" ht="15">
      <c r="A24" s="684">
        <v>10</v>
      </c>
      <c r="B24" s="825"/>
      <c r="C24" s="789"/>
      <c r="D24" s="789"/>
      <c r="E24" s="1353">
        <v>454</v>
      </c>
      <c r="F24" s="1794"/>
      <c r="G24" s="1786"/>
      <c r="H24" s="1777"/>
      <c r="I24" s="1603">
        <v>0</v>
      </c>
      <c r="J24" s="1794"/>
      <c r="K24" s="1777"/>
      <c r="L24" s="1777"/>
      <c r="M24" s="1647">
        <v>151</v>
      </c>
      <c r="N24" s="1794"/>
      <c r="O24" s="1777"/>
      <c r="P24" s="1777"/>
      <c r="Q24" s="1603">
        <v>0</v>
      </c>
      <c r="S24" s="811"/>
    </row>
    <row r="25" spans="1:19" s="681" customFormat="1" ht="15">
      <c r="A25" s="684">
        <v>11</v>
      </c>
      <c r="B25" s="825"/>
      <c r="C25" s="789"/>
      <c r="D25" s="789"/>
      <c r="E25" s="1353">
        <v>400</v>
      </c>
      <c r="F25" s="1794"/>
      <c r="G25" s="1786"/>
      <c r="H25" s="1777"/>
      <c r="I25" s="1603">
        <v>0</v>
      </c>
      <c r="J25" s="1794"/>
      <c r="K25" s="1777"/>
      <c r="L25" s="1777"/>
      <c r="M25" s="1647">
        <v>150</v>
      </c>
      <c r="N25" s="1794"/>
      <c r="O25" s="1777"/>
      <c r="P25" s="1777"/>
      <c r="Q25" s="1603">
        <v>0</v>
      </c>
      <c r="S25" s="811"/>
    </row>
    <row r="26" spans="1:19" s="681" customFormat="1" ht="15">
      <c r="A26" s="684">
        <v>12</v>
      </c>
      <c r="B26" s="825"/>
      <c r="C26" s="789"/>
      <c r="D26" s="789"/>
      <c r="E26" s="1353">
        <v>384</v>
      </c>
      <c r="F26" s="1794"/>
      <c r="G26" s="1786"/>
      <c r="H26" s="1777"/>
      <c r="I26" s="1603">
        <v>0</v>
      </c>
      <c r="J26" s="1794"/>
      <c r="K26" s="1777"/>
      <c r="L26" s="1777"/>
      <c r="M26" s="1647">
        <v>142</v>
      </c>
      <c r="N26" s="1794"/>
      <c r="O26" s="1777"/>
      <c r="P26" s="1777"/>
      <c r="Q26" s="1603">
        <v>0</v>
      </c>
      <c r="S26" s="811"/>
    </row>
    <row r="27" spans="1:19" s="681" customFormat="1" ht="15">
      <c r="A27" s="684">
        <v>13</v>
      </c>
      <c r="B27" s="825"/>
      <c r="C27" s="789"/>
      <c r="D27" s="789"/>
      <c r="E27" s="1353">
        <v>399</v>
      </c>
      <c r="F27" s="1794"/>
      <c r="G27" s="1786"/>
      <c r="H27" s="1777"/>
      <c r="I27" s="1603">
        <v>0</v>
      </c>
      <c r="J27" s="1794"/>
      <c r="K27" s="1777"/>
      <c r="L27" s="1777"/>
      <c r="M27" s="1647">
        <v>147</v>
      </c>
      <c r="N27" s="1794"/>
      <c r="O27" s="1777"/>
      <c r="P27" s="1777"/>
      <c r="Q27" s="1603">
        <v>0</v>
      </c>
      <c r="S27" s="811"/>
    </row>
    <row r="28" spans="1:19" s="681" customFormat="1" ht="15">
      <c r="A28" s="684">
        <v>14</v>
      </c>
      <c r="B28" s="825"/>
      <c r="C28" s="789"/>
      <c r="D28" s="789"/>
      <c r="E28" s="1353">
        <v>392</v>
      </c>
      <c r="F28" s="1794"/>
      <c r="G28" s="1786"/>
      <c r="H28" s="1777"/>
      <c r="I28" s="1603">
        <v>0</v>
      </c>
      <c r="J28" s="1794"/>
      <c r="K28" s="1777"/>
      <c r="L28" s="1777"/>
      <c r="M28" s="1647">
        <v>153</v>
      </c>
      <c r="N28" s="1794"/>
      <c r="O28" s="1777"/>
      <c r="P28" s="1777"/>
      <c r="Q28" s="1603">
        <v>0</v>
      </c>
      <c r="S28" s="811"/>
    </row>
    <row r="29" spans="1:19" s="681" customFormat="1" ht="15">
      <c r="A29" s="684">
        <v>15</v>
      </c>
      <c r="B29" s="825"/>
      <c r="C29" s="789"/>
      <c r="D29" s="789"/>
      <c r="E29" s="1353">
        <v>345</v>
      </c>
      <c r="F29" s="1794"/>
      <c r="G29" s="1786"/>
      <c r="H29" s="1777"/>
      <c r="I29" s="1603">
        <v>0</v>
      </c>
      <c r="J29" s="1794"/>
      <c r="K29" s="1777"/>
      <c r="L29" s="1777"/>
      <c r="M29" s="1647">
        <v>146</v>
      </c>
      <c r="N29" s="1794"/>
      <c r="O29" s="1777"/>
      <c r="P29" s="1777"/>
      <c r="Q29" s="1603">
        <v>0</v>
      </c>
      <c r="S29" s="811"/>
    </row>
    <row r="30" spans="1:19" s="681" customFormat="1" ht="15">
      <c r="A30" s="684">
        <v>16</v>
      </c>
      <c r="B30" s="825"/>
      <c r="C30" s="789"/>
      <c r="D30" s="789"/>
      <c r="E30" s="1353">
        <v>321</v>
      </c>
      <c r="F30" s="1794"/>
      <c r="G30" s="1786"/>
      <c r="H30" s="1777"/>
      <c r="I30" s="1603">
        <v>0</v>
      </c>
      <c r="J30" s="1794"/>
      <c r="K30" s="1777"/>
      <c r="L30" s="1777"/>
      <c r="M30" s="1647">
        <v>136</v>
      </c>
      <c r="N30" s="1794"/>
      <c r="O30" s="1777"/>
      <c r="P30" s="1777"/>
      <c r="Q30" s="1603">
        <v>0</v>
      </c>
      <c r="S30" s="811"/>
    </row>
    <row r="31" spans="1:19" s="685" customFormat="1" ht="15">
      <c r="A31" s="684">
        <v>17</v>
      </c>
      <c r="B31" s="825"/>
      <c r="C31" s="789"/>
      <c r="D31" s="789"/>
      <c r="E31" s="1353">
        <v>301</v>
      </c>
      <c r="F31" s="1794"/>
      <c r="G31" s="1786"/>
      <c r="H31" s="1777"/>
      <c r="I31" s="1603">
        <v>0</v>
      </c>
      <c r="J31" s="1794"/>
      <c r="K31" s="1777"/>
      <c r="L31" s="1777"/>
      <c r="M31" s="1647">
        <v>120</v>
      </c>
      <c r="N31" s="1794"/>
      <c r="O31" s="1777"/>
      <c r="P31" s="1777"/>
      <c r="Q31" s="1603">
        <v>0</v>
      </c>
      <c r="S31" s="811"/>
    </row>
    <row r="32" spans="1:19" s="685" customFormat="1" ht="15">
      <c r="A32" s="684">
        <v>18</v>
      </c>
      <c r="B32" s="825"/>
      <c r="C32" s="789"/>
      <c r="D32" s="789"/>
      <c r="E32" s="1353">
        <v>262</v>
      </c>
      <c r="F32" s="1794"/>
      <c r="G32" s="1786"/>
      <c r="H32" s="1777"/>
      <c r="I32" s="1603">
        <v>0</v>
      </c>
      <c r="J32" s="1794"/>
      <c r="K32" s="1777"/>
      <c r="L32" s="1777"/>
      <c r="M32" s="1647">
        <v>109</v>
      </c>
      <c r="N32" s="1794"/>
      <c r="O32" s="1777"/>
      <c r="P32" s="1777"/>
      <c r="Q32" s="1603">
        <v>0</v>
      </c>
      <c r="S32" s="811"/>
    </row>
    <row r="33" spans="1:33" s="685" customFormat="1" ht="15">
      <c r="A33" s="684">
        <v>19</v>
      </c>
      <c r="B33" s="825"/>
      <c r="C33" s="789"/>
      <c r="D33" s="789"/>
      <c r="E33" s="1353">
        <v>290</v>
      </c>
      <c r="F33" s="1794"/>
      <c r="G33" s="1786"/>
      <c r="H33" s="1777"/>
      <c r="I33" s="1603">
        <v>0</v>
      </c>
      <c r="J33" s="1794"/>
      <c r="K33" s="1777"/>
      <c r="L33" s="1777"/>
      <c r="M33" s="1647">
        <v>114</v>
      </c>
      <c r="N33" s="1794"/>
      <c r="O33" s="1777"/>
      <c r="P33" s="1777"/>
      <c r="Q33" s="1603">
        <v>0</v>
      </c>
      <c r="S33" s="811"/>
    </row>
    <row r="34" spans="1:33" s="685" customFormat="1" ht="15">
      <c r="A34" s="684">
        <v>20</v>
      </c>
      <c r="B34" s="825"/>
      <c r="C34" s="789"/>
      <c r="D34" s="789"/>
      <c r="E34" s="1353">
        <v>295</v>
      </c>
      <c r="F34" s="1794"/>
      <c r="G34" s="1786"/>
      <c r="H34" s="1777"/>
      <c r="I34" s="1603">
        <v>0</v>
      </c>
      <c r="J34" s="1794"/>
      <c r="K34" s="1777"/>
      <c r="L34" s="1777"/>
      <c r="M34" s="1647">
        <v>127</v>
      </c>
      <c r="N34" s="1794"/>
      <c r="O34" s="1777"/>
      <c r="P34" s="1777"/>
      <c r="Q34" s="1603">
        <v>0</v>
      </c>
      <c r="S34" s="811"/>
    </row>
    <row r="35" spans="1:33" s="685" customFormat="1" ht="15">
      <c r="A35" s="684">
        <v>21</v>
      </c>
      <c r="B35" s="825"/>
      <c r="C35" s="789"/>
      <c r="D35" s="789"/>
      <c r="E35" s="1353">
        <v>311</v>
      </c>
      <c r="F35" s="1794"/>
      <c r="G35" s="1786"/>
      <c r="H35" s="1777"/>
      <c r="I35" s="1603">
        <v>0</v>
      </c>
      <c r="J35" s="1794"/>
      <c r="K35" s="1777"/>
      <c r="L35" s="1777"/>
      <c r="M35" s="1647">
        <v>119</v>
      </c>
      <c r="N35" s="1794"/>
      <c r="O35" s="1777"/>
      <c r="P35" s="1777"/>
      <c r="Q35" s="1603">
        <v>0</v>
      </c>
      <c r="S35" s="811"/>
    </row>
    <row r="36" spans="1:33" s="685" customFormat="1" ht="15">
      <c r="A36" s="684">
        <v>22</v>
      </c>
      <c r="B36" s="825"/>
      <c r="C36" s="789"/>
      <c r="D36" s="789"/>
      <c r="E36" s="1353">
        <v>279</v>
      </c>
      <c r="F36" s="1794"/>
      <c r="G36" s="1786"/>
      <c r="H36" s="1777"/>
      <c r="I36" s="1603">
        <v>0</v>
      </c>
      <c r="J36" s="1794"/>
      <c r="K36" s="1777"/>
      <c r="L36" s="1777"/>
      <c r="M36" s="1647">
        <v>105</v>
      </c>
      <c r="N36" s="1794"/>
      <c r="O36" s="1777"/>
      <c r="P36" s="1777"/>
      <c r="Q36" s="1603">
        <v>0</v>
      </c>
      <c r="S36" s="811"/>
    </row>
    <row r="37" spans="1:33" s="685" customFormat="1" ht="15">
      <c r="A37" s="684">
        <v>23</v>
      </c>
      <c r="B37" s="825"/>
      <c r="C37" s="789"/>
      <c r="D37" s="1352"/>
      <c r="E37" s="1647">
        <v>233</v>
      </c>
      <c r="F37" s="1794"/>
      <c r="G37" s="1777"/>
      <c r="H37" s="1777"/>
      <c r="I37" s="1603">
        <v>0</v>
      </c>
      <c r="J37" s="1794"/>
      <c r="K37" s="1777"/>
      <c r="L37" s="1777"/>
      <c r="M37" s="1647">
        <v>113</v>
      </c>
      <c r="N37" s="1794"/>
      <c r="O37" s="1777"/>
      <c r="P37" s="1777"/>
      <c r="Q37" s="1603">
        <v>0</v>
      </c>
      <c r="S37" s="811"/>
    </row>
    <row r="38" spans="1:33" s="685" customFormat="1" ht="15">
      <c r="A38" s="684">
        <v>24</v>
      </c>
      <c r="B38" s="825"/>
      <c r="C38" s="789"/>
      <c r="D38" s="1352"/>
      <c r="E38" s="1647">
        <v>198</v>
      </c>
      <c r="F38" s="1794"/>
      <c r="G38" s="1777"/>
      <c r="H38" s="1777"/>
      <c r="I38" s="1603">
        <v>0</v>
      </c>
      <c r="J38" s="1794"/>
      <c r="K38" s="1777"/>
      <c r="L38" s="1777"/>
      <c r="M38" s="1647">
        <v>123</v>
      </c>
      <c r="N38" s="1794"/>
      <c r="O38" s="1777"/>
      <c r="P38" s="1777"/>
      <c r="Q38" s="1603">
        <v>0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79">
        <f>SUM(E15:E38)</f>
        <v>6666</v>
      </c>
      <c r="F39" s="1777"/>
      <c r="G39" s="1777"/>
      <c r="H39" s="1777"/>
      <c r="I39" s="1779">
        <f>SUM(I15:I38)</f>
        <v>0</v>
      </c>
      <c r="J39" s="1777"/>
      <c r="K39" s="1777"/>
      <c r="L39" s="1777"/>
      <c r="M39" s="1779">
        <f>SUM(M15:M38)</f>
        <v>2918</v>
      </c>
      <c r="N39" s="1777"/>
      <c r="O39" s="1777"/>
      <c r="P39" s="1777"/>
      <c r="Q39" s="1779">
        <f>SUM(Q15:Q38)</f>
        <v>0</v>
      </c>
    </row>
    <row r="40" spans="1:33" s="674" customFormat="1" ht="12.75" customHeight="1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303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284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L3" s="1071"/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464</v>
      </c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288</v>
      </c>
      <c r="C10" s="2135"/>
      <c r="D10" s="2135"/>
      <c r="E10" s="2136"/>
      <c r="F10" s="3077"/>
      <c r="G10" s="2135"/>
      <c r="H10" s="2135"/>
      <c r="I10" s="2136"/>
      <c r="J10" s="3077" t="str">
        <f>B10</f>
        <v>ВЛ-6 кВ Ф-13 Заречье</v>
      </c>
      <c r="K10" s="2135"/>
      <c r="L10" s="2135"/>
      <c r="M10" s="2136"/>
      <c r="N10" s="3077"/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1200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1200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53"/>
      <c r="F14" s="825"/>
      <c r="G14" s="789"/>
      <c r="H14" s="789"/>
      <c r="I14" s="826"/>
      <c r="J14" s="825"/>
      <c r="K14" s="789"/>
      <c r="L14" s="789"/>
      <c r="M14" s="1353"/>
      <c r="N14" s="825"/>
      <c r="O14" s="789"/>
      <c r="P14" s="789"/>
      <c r="Q14" s="826"/>
      <c r="S14" s="811"/>
    </row>
    <row r="15" spans="1:33" s="1369" customFormat="1" ht="15">
      <c r="A15" s="1362">
        <v>1</v>
      </c>
      <c r="B15" s="825"/>
      <c r="C15" s="1367"/>
      <c r="D15" s="789"/>
      <c r="E15" s="1355">
        <v>0</v>
      </c>
      <c r="F15" s="1806"/>
      <c r="G15" s="789"/>
      <c r="H15" s="1807"/>
      <c r="I15" s="1808"/>
      <c r="J15" s="1809"/>
      <c r="K15" s="1807"/>
      <c r="L15" s="1810"/>
      <c r="M15" s="1958">
        <v>0</v>
      </c>
      <c r="N15" s="1806"/>
      <c r="O15" s="1807"/>
      <c r="P15" s="1807"/>
      <c r="Q15" s="1808"/>
      <c r="S15" s="1370"/>
    </row>
    <row r="16" spans="1:33" s="681" customFormat="1" ht="15">
      <c r="A16" s="684">
        <v>2</v>
      </c>
      <c r="B16" s="825"/>
      <c r="C16" s="789"/>
      <c r="D16" s="789"/>
      <c r="E16" s="1355">
        <v>0</v>
      </c>
      <c r="F16" s="1811"/>
      <c r="G16" s="789"/>
      <c r="H16" s="1796"/>
      <c r="I16" s="1812"/>
      <c r="J16" s="1813"/>
      <c r="K16" s="1796"/>
      <c r="L16" s="1814"/>
      <c r="M16" s="1958">
        <v>0</v>
      </c>
      <c r="N16" s="1811"/>
      <c r="O16" s="1796"/>
      <c r="P16" s="1796"/>
      <c r="Q16" s="1812"/>
      <c r="S16" s="811"/>
    </row>
    <row r="17" spans="1:19" s="681" customFormat="1" ht="15">
      <c r="A17" s="684">
        <v>3</v>
      </c>
      <c r="B17" s="825"/>
      <c r="C17" s="789"/>
      <c r="D17" s="789"/>
      <c r="E17" s="1355">
        <v>0</v>
      </c>
      <c r="F17" s="1811"/>
      <c r="G17" s="789"/>
      <c r="H17" s="1796"/>
      <c r="I17" s="1812"/>
      <c r="J17" s="1813"/>
      <c r="K17" s="1796"/>
      <c r="L17" s="1814"/>
      <c r="M17" s="1958">
        <v>0</v>
      </c>
      <c r="N17" s="1811"/>
      <c r="O17" s="1796"/>
      <c r="P17" s="1796"/>
      <c r="Q17" s="1812"/>
      <c r="S17" s="811"/>
    </row>
    <row r="18" spans="1:19" s="681" customFormat="1" ht="15">
      <c r="A18" s="684">
        <v>4</v>
      </c>
      <c r="B18" s="825"/>
      <c r="C18" s="789"/>
      <c r="D18" s="789"/>
      <c r="E18" s="1355">
        <v>0</v>
      </c>
      <c r="F18" s="1811"/>
      <c r="G18" s="789"/>
      <c r="H18" s="1796"/>
      <c r="I18" s="1812"/>
      <c r="J18" s="1813"/>
      <c r="K18" s="1796"/>
      <c r="L18" s="1814"/>
      <c r="M18" s="1958">
        <v>0</v>
      </c>
      <c r="N18" s="1811"/>
      <c r="O18" s="1796"/>
      <c r="P18" s="1796"/>
      <c r="Q18" s="1812"/>
      <c r="S18" s="811"/>
    </row>
    <row r="19" spans="1:19" s="681" customFormat="1" ht="15">
      <c r="A19" s="684">
        <v>5</v>
      </c>
      <c r="B19" s="825"/>
      <c r="C19" s="789"/>
      <c r="D19" s="789"/>
      <c r="E19" s="1355">
        <v>0</v>
      </c>
      <c r="F19" s="1811"/>
      <c r="G19" s="789"/>
      <c r="H19" s="1796"/>
      <c r="I19" s="1812"/>
      <c r="J19" s="1813"/>
      <c r="K19" s="1796"/>
      <c r="L19" s="1814"/>
      <c r="M19" s="1958">
        <v>0</v>
      </c>
      <c r="N19" s="1811"/>
      <c r="O19" s="1796"/>
      <c r="P19" s="1796"/>
      <c r="Q19" s="1812"/>
      <c r="S19" s="811"/>
    </row>
    <row r="20" spans="1:19" s="681" customFormat="1" ht="15">
      <c r="A20" s="684">
        <v>6</v>
      </c>
      <c r="B20" s="825"/>
      <c r="C20" s="789"/>
      <c r="D20" s="789"/>
      <c r="E20" s="1355">
        <v>0</v>
      </c>
      <c r="F20" s="1811"/>
      <c r="G20" s="789"/>
      <c r="H20" s="1796"/>
      <c r="I20" s="1812"/>
      <c r="J20" s="1813"/>
      <c r="K20" s="1796"/>
      <c r="L20" s="1814"/>
      <c r="M20" s="1958">
        <v>0</v>
      </c>
      <c r="N20" s="1811"/>
      <c r="O20" s="1796"/>
      <c r="P20" s="1796"/>
      <c r="Q20" s="1812"/>
      <c r="S20" s="811"/>
    </row>
    <row r="21" spans="1:19" s="681" customFormat="1" ht="15">
      <c r="A21" s="684">
        <v>7</v>
      </c>
      <c r="B21" s="825"/>
      <c r="C21" s="789"/>
      <c r="D21" s="789"/>
      <c r="E21" s="1355">
        <v>0</v>
      </c>
      <c r="F21" s="1811"/>
      <c r="G21" s="789"/>
      <c r="H21" s="1796"/>
      <c r="I21" s="1812"/>
      <c r="J21" s="1813"/>
      <c r="K21" s="1796"/>
      <c r="L21" s="1814"/>
      <c r="M21" s="1958">
        <v>0</v>
      </c>
      <c r="N21" s="1811"/>
      <c r="O21" s="1796"/>
      <c r="P21" s="1796"/>
      <c r="Q21" s="1812"/>
      <c r="S21" s="811"/>
    </row>
    <row r="22" spans="1:19" s="681" customFormat="1" ht="15">
      <c r="A22" s="684">
        <v>8</v>
      </c>
      <c r="B22" s="825"/>
      <c r="C22" s="789"/>
      <c r="D22" s="789"/>
      <c r="E22" s="1355">
        <v>0</v>
      </c>
      <c r="F22" s="1811"/>
      <c r="G22" s="789"/>
      <c r="H22" s="1796"/>
      <c r="I22" s="1812"/>
      <c r="J22" s="1813"/>
      <c r="K22" s="1796"/>
      <c r="L22" s="1814"/>
      <c r="M22" s="1958">
        <v>0</v>
      </c>
      <c r="N22" s="1811"/>
      <c r="O22" s="1796"/>
      <c r="P22" s="1796"/>
      <c r="Q22" s="1812"/>
      <c r="S22" s="811"/>
    </row>
    <row r="23" spans="1:19" s="681" customFormat="1" ht="15">
      <c r="A23" s="684">
        <v>9</v>
      </c>
      <c r="B23" s="825"/>
      <c r="C23" s="789"/>
      <c r="D23" s="789"/>
      <c r="E23" s="1355">
        <v>0</v>
      </c>
      <c r="F23" s="1811"/>
      <c r="G23" s="789"/>
      <c r="H23" s="1796"/>
      <c r="I23" s="1812"/>
      <c r="J23" s="1813"/>
      <c r="K23" s="1796"/>
      <c r="L23" s="1814"/>
      <c r="M23" s="1958">
        <v>0</v>
      </c>
      <c r="N23" s="1811"/>
      <c r="O23" s="1796"/>
      <c r="P23" s="1796"/>
      <c r="Q23" s="1812"/>
      <c r="S23" s="811"/>
    </row>
    <row r="24" spans="1:19" s="681" customFormat="1" ht="15">
      <c r="A24" s="684">
        <v>10</v>
      </c>
      <c r="B24" s="825"/>
      <c r="C24" s="789"/>
      <c r="D24" s="789"/>
      <c r="E24" s="1355">
        <v>0</v>
      </c>
      <c r="F24" s="1811"/>
      <c r="G24" s="789"/>
      <c r="H24" s="1796"/>
      <c r="I24" s="1812"/>
      <c r="J24" s="1813"/>
      <c r="K24" s="1796"/>
      <c r="L24" s="1814"/>
      <c r="M24" s="1958">
        <v>0</v>
      </c>
      <c r="N24" s="1811"/>
      <c r="O24" s="1796"/>
      <c r="P24" s="1796"/>
      <c r="Q24" s="1812"/>
      <c r="S24" s="811"/>
    </row>
    <row r="25" spans="1:19" s="681" customFormat="1" ht="15">
      <c r="A25" s="684">
        <v>11</v>
      </c>
      <c r="B25" s="825"/>
      <c r="C25" s="789"/>
      <c r="D25" s="789"/>
      <c r="E25" s="1355">
        <v>0</v>
      </c>
      <c r="F25" s="1811"/>
      <c r="G25" s="789"/>
      <c r="H25" s="1796"/>
      <c r="I25" s="1812"/>
      <c r="J25" s="1813"/>
      <c r="K25" s="1796"/>
      <c r="L25" s="1814"/>
      <c r="M25" s="1958">
        <v>0</v>
      </c>
      <c r="N25" s="1811"/>
      <c r="O25" s="1796"/>
      <c r="P25" s="1796"/>
      <c r="Q25" s="1812"/>
      <c r="S25" s="811"/>
    </row>
    <row r="26" spans="1:19" s="681" customFormat="1" ht="15">
      <c r="A26" s="684">
        <v>12</v>
      </c>
      <c r="B26" s="825"/>
      <c r="C26" s="789"/>
      <c r="D26" s="789"/>
      <c r="E26" s="1355">
        <v>0</v>
      </c>
      <c r="F26" s="1811"/>
      <c r="G26" s="789"/>
      <c r="H26" s="1796"/>
      <c r="I26" s="1812"/>
      <c r="J26" s="1813"/>
      <c r="K26" s="1796"/>
      <c r="L26" s="1814"/>
      <c r="M26" s="1958">
        <v>0</v>
      </c>
      <c r="N26" s="1811"/>
      <c r="O26" s="1796"/>
      <c r="P26" s="1796"/>
      <c r="Q26" s="1812"/>
      <c r="S26" s="811"/>
    </row>
    <row r="27" spans="1:19" s="681" customFormat="1" ht="15">
      <c r="A27" s="684">
        <v>13</v>
      </c>
      <c r="B27" s="825"/>
      <c r="C27" s="789"/>
      <c r="D27" s="789"/>
      <c r="E27" s="1355">
        <v>0</v>
      </c>
      <c r="F27" s="1811"/>
      <c r="G27" s="789"/>
      <c r="H27" s="1796"/>
      <c r="I27" s="1812"/>
      <c r="J27" s="1813"/>
      <c r="K27" s="1796"/>
      <c r="L27" s="1814"/>
      <c r="M27" s="1958">
        <v>0</v>
      </c>
      <c r="N27" s="1811"/>
      <c r="O27" s="1796"/>
      <c r="P27" s="1796"/>
      <c r="Q27" s="1812"/>
      <c r="S27" s="811"/>
    </row>
    <row r="28" spans="1:19" s="681" customFormat="1" ht="15">
      <c r="A28" s="684">
        <v>14</v>
      </c>
      <c r="B28" s="825"/>
      <c r="C28" s="789"/>
      <c r="D28" s="789"/>
      <c r="E28" s="1355">
        <v>0</v>
      </c>
      <c r="F28" s="1811"/>
      <c r="G28" s="789"/>
      <c r="H28" s="1796"/>
      <c r="I28" s="1812"/>
      <c r="J28" s="1813"/>
      <c r="K28" s="1796"/>
      <c r="L28" s="1814"/>
      <c r="M28" s="1958">
        <v>0</v>
      </c>
      <c r="N28" s="1811"/>
      <c r="O28" s="1796"/>
      <c r="P28" s="1796"/>
      <c r="Q28" s="1812"/>
      <c r="S28" s="811"/>
    </row>
    <row r="29" spans="1:19" s="681" customFormat="1" ht="15">
      <c r="A29" s="684">
        <v>15</v>
      </c>
      <c r="B29" s="825"/>
      <c r="C29" s="789"/>
      <c r="D29" s="789"/>
      <c r="E29" s="1355">
        <v>0</v>
      </c>
      <c r="F29" s="1811"/>
      <c r="G29" s="789"/>
      <c r="H29" s="1796"/>
      <c r="I29" s="1812"/>
      <c r="J29" s="1813"/>
      <c r="K29" s="1796"/>
      <c r="L29" s="1814"/>
      <c r="M29" s="1958">
        <v>0</v>
      </c>
      <c r="N29" s="1811"/>
      <c r="O29" s="1796"/>
      <c r="P29" s="1796"/>
      <c r="Q29" s="1812"/>
      <c r="S29" s="811"/>
    </row>
    <row r="30" spans="1:19" s="681" customFormat="1" ht="15">
      <c r="A30" s="684">
        <v>16</v>
      </c>
      <c r="B30" s="825"/>
      <c r="C30" s="789"/>
      <c r="D30" s="789"/>
      <c r="E30" s="1355">
        <v>0</v>
      </c>
      <c r="F30" s="1811"/>
      <c r="G30" s="789"/>
      <c r="H30" s="1796"/>
      <c r="I30" s="1812"/>
      <c r="J30" s="1813"/>
      <c r="K30" s="1796"/>
      <c r="L30" s="1814"/>
      <c r="M30" s="1958">
        <v>0</v>
      </c>
      <c r="N30" s="1811"/>
      <c r="O30" s="1796"/>
      <c r="P30" s="1796"/>
      <c r="Q30" s="1812"/>
      <c r="S30" s="811"/>
    </row>
    <row r="31" spans="1:19" s="685" customFormat="1" ht="15">
      <c r="A31" s="684">
        <v>17</v>
      </c>
      <c r="B31" s="825"/>
      <c r="C31" s="789"/>
      <c r="D31" s="789"/>
      <c r="E31" s="1355">
        <v>0</v>
      </c>
      <c r="F31" s="1811"/>
      <c r="G31" s="789"/>
      <c r="H31" s="1796"/>
      <c r="I31" s="1812"/>
      <c r="J31" s="1813"/>
      <c r="K31" s="1796"/>
      <c r="L31" s="1814"/>
      <c r="M31" s="1958">
        <v>0</v>
      </c>
      <c r="N31" s="1811"/>
      <c r="O31" s="1796"/>
      <c r="P31" s="1796"/>
      <c r="Q31" s="1812"/>
      <c r="S31" s="811"/>
    </row>
    <row r="32" spans="1:19" s="685" customFormat="1" ht="15">
      <c r="A32" s="684">
        <v>18</v>
      </c>
      <c r="B32" s="825"/>
      <c r="C32" s="789"/>
      <c r="D32" s="789"/>
      <c r="E32" s="1355">
        <v>0</v>
      </c>
      <c r="F32" s="1811"/>
      <c r="G32" s="789"/>
      <c r="H32" s="1796"/>
      <c r="I32" s="1812"/>
      <c r="J32" s="1813"/>
      <c r="K32" s="1796"/>
      <c r="L32" s="1814"/>
      <c r="M32" s="1958">
        <v>0</v>
      </c>
      <c r="N32" s="1811"/>
      <c r="O32" s="1796"/>
      <c r="P32" s="1796"/>
      <c r="Q32" s="1812"/>
      <c r="S32" s="811"/>
    </row>
    <row r="33" spans="1:33" s="685" customFormat="1" ht="15">
      <c r="A33" s="684">
        <v>19</v>
      </c>
      <c r="B33" s="825"/>
      <c r="C33" s="789"/>
      <c r="D33" s="789"/>
      <c r="E33" s="1355">
        <v>0</v>
      </c>
      <c r="F33" s="1811"/>
      <c r="G33" s="789"/>
      <c r="H33" s="1796"/>
      <c r="I33" s="1812"/>
      <c r="J33" s="1813"/>
      <c r="K33" s="1796"/>
      <c r="L33" s="1814"/>
      <c r="M33" s="1958">
        <v>0</v>
      </c>
      <c r="N33" s="1811"/>
      <c r="O33" s="1796"/>
      <c r="P33" s="1796"/>
      <c r="Q33" s="1812"/>
      <c r="S33" s="811"/>
    </row>
    <row r="34" spans="1:33" s="685" customFormat="1" ht="15">
      <c r="A34" s="684">
        <v>20</v>
      </c>
      <c r="B34" s="825"/>
      <c r="C34" s="789"/>
      <c r="D34" s="789"/>
      <c r="E34" s="1355">
        <v>0</v>
      </c>
      <c r="F34" s="1811"/>
      <c r="G34" s="789"/>
      <c r="H34" s="1796"/>
      <c r="I34" s="1812"/>
      <c r="J34" s="1813"/>
      <c r="K34" s="1796"/>
      <c r="L34" s="1814"/>
      <c r="M34" s="1958">
        <v>0</v>
      </c>
      <c r="N34" s="1811"/>
      <c r="O34" s="1796"/>
      <c r="P34" s="1796"/>
      <c r="Q34" s="1812"/>
      <c r="S34" s="811"/>
    </row>
    <row r="35" spans="1:33" s="685" customFormat="1" ht="15">
      <c r="A35" s="684">
        <v>21</v>
      </c>
      <c r="B35" s="825"/>
      <c r="C35" s="789"/>
      <c r="D35" s="789"/>
      <c r="E35" s="1355">
        <v>0</v>
      </c>
      <c r="F35" s="1811"/>
      <c r="G35" s="789"/>
      <c r="H35" s="1796"/>
      <c r="I35" s="1812"/>
      <c r="J35" s="1813"/>
      <c r="K35" s="1796"/>
      <c r="L35" s="1814"/>
      <c r="M35" s="1958">
        <v>0</v>
      </c>
      <c r="N35" s="1811"/>
      <c r="O35" s="1796"/>
      <c r="P35" s="1796"/>
      <c r="Q35" s="1812"/>
      <c r="S35" s="811"/>
    </row>
    <row r="36" spans="1:33" s="685" customFormat="1" ht="15">
      <c r="A36" s="684">
        <v>22</v>
      </c>
      <c r="B36" s="825"/>
      <c r="C36" s="789"/>
      <c r="D36" s="789"/>
      <c r="E36" s="1355">
        <v>0</v>
      </c>
      <c r="F36" s="1811"/>
      <c r="G36" s="789"/>
      <c r="H36" s="1796"/>
      <c r="I36" s="1812"/>
      <c r="J36" s="1813"/>
      <c r="K36" s="1796"/>
      <c r="L36" s="1814"/>
      <c r="M36" s="1958">
        <v>0</v>
      </c>
      <c r="N36" s="1811"/>
      <c r="O36" s="1796"/>
      <c r="P36" s="1796"/>
      <c r="Q36" s="1812"/>
      <c r="S36" s="811"/>
    </row>
    <row r="37" spans="1:33" s="685" customFormat="1" ht="15">
      <c r="A37" s="684">
        <v>23</v>
      </c>
      <c r="B37" s="825"/>
      <c r="C37" s="789"/>
      <c r="D37" s="1352"/>
      <c r="E37" s="1355">
        <v>0</v>
      </c>
      <c r="F37" s="1811"/>
      <c r="G37" s="1796"/>
      <c r="H37" s="1796"/>
      <c r="I37" s="1812"/>
      <c r="J37" s="1813"/>
      <c r="K37" s="1796"/>
      <c r="L37" s="1814"/>
      <c r="M37" s="1958">
        <v>0</v>
      </c>
      <c r="N37" s="1811"/>
      <c r="O37" s="1796"/>
      <c r="P37" s="1796"/>
      <c r="Q37" s="1812"/>
      <c r="S37" s="811"/>
    </row>
    <row r="38" spans="1:33" s="685" customFormat="1" ht="15">
      <c r="A38" s="684">
        <v>24</v>
      </c>
      <c r="B38" s="825"/>
      <c r="C38" s="789"/>
      <c r="D38" s="1352"/>
      <c r="E38" s="1355">
        <v>0</v>
      </c>
      <c r="F38" s="1811"/>
      <c r="G38" s="1796"/>
      <c r="H38" s="1796"/>
      <c r="I38" s="1812"/>
      <c r="J38" s="1813"/>
      <c r="K38" s="1796"/>
      <c r="L38" s="1814"/>
      <c r="M38" s="1958">
        <v>0</v>
      </c>
      <c r="N38" s="1811"/>
      <c r="O38" s="1796"/>
      <c r="P38" s="1796"/>
      <c r="Q38" s="1812"/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0</v>
      </c>
      <c r="F39" s="1796"/>
      <c r="G39" s="1796"/>
      <c r="H39" s="1796"/>
      <c r="I39" s="1801"/>
      <c r="J39" s="1796"/>
      <c r="K39" s="1796"/>
      <c r="L39" s="1796"/>
      <c r="M39" s="1795">
        <f>SUM(M15:M38)</f>
        <v>0</v>
      </c>
      <c r="N39" s="1796"/>
      <c r="O39" s="1796"/>
      <c r="P39" s="1796"/>
      <c r="Q39" s="1801"/>
    </row>
    <row r="40" spans="1:33" s="674" customFormat="1" ht="12.75" customHeight="1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307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304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273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5">
        <v>2137</v>
      </c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298</v>
      </c>
      <c r="C10" s="2135"/>
      <c r="D10" s="2135"/>
      <c r="E10" s="2136"/>
      <c r="F10" s="3077"/>
      <c r="G10" s="2135"/>
      <c r="H10" s="2135"/>
      <c r="I10" s="2136"/>
      <c r="J10" s="3077" t="str">
        <f>B10</f>
        <v>ВЛ-6 кВ Ф-5 Леспромхоз</v>
      </c>
      <c r="K10" s="2135"/>
      <c r="L10" s="2135"/>
      <c r="M10" s="2136"/>
      <c r="N10" s="3077"/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1800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1800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826"/>
      <c r="D14" s="789"/>
      <c r="E14" s="1355"/>
      <c r="F14" s="825"/>
      <c r="G14" s="789"/>
      <c r="H14" s="789"/>
      <c r="I14" s="826"/>
      <c r="J14" s="931"/>
      <c r="K14" s="831"/>
      <c r="L14" s="789"/>
      <c r="M14" s="1353"/>
      <c r="N14" s="825"/>
      <c r="O14" s="789"/>
      <c r="P14" s="789"/>
      <c r="Q14" s="826"/>
      <c r="S14" s="811"/>
    </row>
    <row r="15" spans="1:33" s="1369" customFormat="1" ht="15">
      <c r="A15" s="1362">
        <v>1</v>
      </c>
      <c r="B15" s="931"/>
      <c r="C15" s="1371"/>
      <c r="D15" s="789"/>
      <c r="E15" s="1355">
        <v>149</v>
      </c>
      <c r="F15" s="1806"/>
      <c r="G15" s="789"/>
      <c r="H15" s="1807"/>
      <c r="I15" s="1808"/>
      <c r="J15" s="1815"/>
      <c r="K15" s="1816"/>
      <c r="L15" s="1810"/>
      <c r="M15" s="1805">
        <v>142</v>
      </c>
      <c r="N15" s="1366"/>
      <c r="O15" s="1367"/>
      <c r="P15" s="1367"/>
      <c r="Q15" s="1368"/>
      <c r="S15" s="1370"/>
    </row>
    <row r="16" spans="1:33" s="681" customFormat="1" ht="15">
      <c r="A16" s="684">
        <v>2</v>
      </c>
      <c r="B16" s="931"/>
      <c r="C16" s="826"/>
      <c r="D16" s="789"/>
      <c r="E16" s="1355">
        <v>165</v>
      </c>
      <c r="F16" s="1811"/>
      <c r="G16" s="789"/>
      <c r="H16" s="1796"/>
      <c r="I16" s="1812"/>
      <c r="J16" s="1817"/>
      <c r="K16" s="1818"/>
      <c r="L16" s="1814"/>
      <c r="M16" s="1805">
        <v>166</v>
      </c>
      <c r="N16" s="1130"/>
      <c r="O16" s="789"/>
      <c r="P16" s="789"/>
      <c r="Q16" s="1131"/>
      <c r="S16" s="811"/>
    </row>
    <row r="17" spans="1:19" s="681" customFormat="1" ht="15">
      <c r="A17" s="684">
        <v>3</v>
      </c>
      <c r="B17" s="931"/>
      <c r="C17" s="826"/>
      <c r="D17" s="789"/>
      <c r="E17" s="1355">
        <v>147</v>
      </c>
      <c r="F17" s="1811"/>
      <c r="G17" s="789"/>
      <c r="H17" s="1796"/>
      <c r="I17" s="1812"/>
      <c r="J17" s="1817"/>
      <c r="K17" s="1818"/>
      <c r="L17" s="1814"/>
      <c r="M17" s="1805">
        <v>155</v>
      </c>
      <c r="N17" s="1130"/>
      <c r="O17" s="789"/>
      <c r="P17" s="789"/>
      <c r="Q17" s="1131"/>
      <c r="S17" s="811"/>
    </row>
    <row r="18" spans="1:19" s="681" customFormat="1" ht="15">
      <c r="A18" s="684">
        <v>4</v>
      </c>
      <c r="B18" s="931"/>
      <c r="C18" s="826"/>
      <c r="D18" s="789"/>
      <c r="E18" s="1355">
        <v>145</v>
      </c>
      <c r="F18" s="1811"/>
      <c r="G18" s="789"/>
      <c r="H18" s="1796"/>
      <c r="I18" s="1812"/>
      <c r="J18" s="1817"/>
      <c r="K18" s="1818"/>
      <c r="L18" s="1814"/>
      <c r="M18" s="1805">
        <v>147</v>
      </c>
      <c r="N18" s="1130"/>
      <c r="O18" s="789"/>
      <c r="P18" s="789"/>
      <c r="Q18" s="1131"/>
      <c r="S18" s="811"/>
    </row>
    <row r="19" spans="1:19" s="681" customFormat="1" ht="15">
      <c r="A19" s="684">
        <v>5</v>
      </c>
      <c r="B19" s="931"/>
      <c r="C19" s="826"/>
      <c r="D19" s="789"/>
      <c r="E19" s="1355">
        <v>106</v>
      </c>
      <c r="F19" s="1811"/>
      <c r="G19" s="789"/>
      <c r="H19" s="1796"/>
      <c r="I19" s="1812"/>
      <c r="J19" s="1817"/>
      <c r="K19" s="1818"/>
      <c r="L19" s="1814"/>
      <c r="M19" s="1805">
        <v>108</v>
      </c>
      <c r="N19" s="1130"/>
      <c r="O19" s="789"/>
      <c r="P19" s="789"/>
      <c r="Q19" s="1131"/>
      <c r="S19" s="811"/>
    </row>
    <row r="20" spans="1:19" s="681" customFormat="1" ht="15">
      <c r="A20" s="684">
        <v>6</v>
      </c>
      <c r="B20" s="931"/>
      <c r="C20" s="826"/>
      <c r="D20" s="789"/>
      <c r="E20" s="1355">
        <v>152</v>
      </c>
      <c r="F20" s="1811"/>
      <c r="G20" s="789"/>
      <c r="H20" s="1796"/>
      <c r="I20" s="1812"/>
      <c r="J20" s="1817"/>
      <c r="K20" s="1818"/>
      <c r="L20" s="1814"/>
      <c r="M20" s="1805">
        <v>151</v>
      </c>
      <c r="N20" s="1130"/>
      <c r="O20" s="789"/>
      <c r="P20" s="789"/>
      <c r="Q20" s="1131"/>
      <c r="S20" s="811"/>
    </row>
    <row r="21" spans="1:19" s="681" customFormat="1" ht="15">
      <c r="A21" s="684">
        <v>7</v>
      </c>
      <c r="B21" s="931"/>
      <c r="C21" s="826"/>
      <c r="D21" s="789"/>
      <c r="E21" s="1355">
        <v>149</v>
      </c>
      <c r="F21" s="1811"/>
      <c r="G21" s="789"/>
      <c r="H21" s="1796"/>
      <c r="I21" s="1812"/>
      <c r="J21" s="1817"/>
      <c r="K21" s="1818"/>
      <c r="L21" s="1814"/>
      <c r="M21" s="1805">
        <v>137</v>
      </c>
      <c r="N21" s="1130"/>
      <c r="O21" s="789"/>
      <c r="P21" s="789"/>
      <c r="Q21" s="1131"/>
      <c r="S21" s="811"/>
    </row>
    <row r="22" spans="1:19" s="681" customFormat="1" ht="15">
      <c r="A22" s="684">
        <v>8</v>
      </c>
      <c r="B22" s="931"/>
      <c r="C22" s="826"/>
      <c r="D22" s="789"/>
      <c r="E22" s="1355">
        <v>154</v>
      </c>
      <c r="F22" s="1811"/>
      <c r="G22" s="789"/>
      <c r="H22" s="1796"/>
      <c r="I22" s="1812"/>
      <c r="J22" s="1817"/>
      <c r="K22" s="1818"/>
      <c r="L22" s="1814"/>
      <c r="M22" s="1805">
        <v>121</v>
      </c>
      <c r="N22" s="1130"/>
      <c r="O22" s="789"/>
      <c r="P22" s="789"/>
      <c r="Q22" s="1131"/>
      <c r="S22" s="811"/>
    </row>
    <row r="23" spans="1:19" s="681" customFormat="1" ht="15">
      <c r="A23" s="684">
        <v>9</v>
      </c>
      <c r="B23" s="931"/>
      <c r="C23" s="826"/>
      <c r="D23" s="789"/>
      <c r="E23" s="1355">
        <v>178</v>
      </c>
      <c r="F23" s="1811"/>
      <c r="G23" s="789"/>
      <c r="H23" s="1796"/>
      <c r="I23" s="1812"/>
      <c r="J23" s="1817"/>
      <c r="K23" s="1818"/>
      <c r="L23" s="1814"/>
      <c r="M23" s="1805">
        <v>126</v>
      </c>
      <c r="N23" s="1130"/>
      <c r="O23" s="789"/>
      <c r="P23" s="789"/>
      <c r="Q23" s="1131"/>
      <c r="S23" s="811"/>
    </row>
    <row r="24" spans="1:19" s="681" customFormat="1" ht="15">
      <c r="A24" s="684">
        <v>10</v>
      </c>
      <c r="B24" s="931"/>
      <c r="C24" s="826"/>
      <c r="D24" s="789"/>
      <c r="E24" s="1355">
        <v>189</v>
      </c>
      <c r="F24" s="1811"/>
      <c r="G24" s="789"/>
      <c r="H24" s="1796"/>
      <c r="I24" s="1812"/>
      <c r="J24" s="1817"/>
      <c r="K24" s="1818"/>
      <c r="L24" s="1814"/>
      <c r="M24" s="1805">
        <v>139</v>
      </c>
      <c r="N24" s="1130"/>
      <c r="O24" s="789"/>
      <c r="P24" s="789"/>
      <c r="Q24" s="1131"/>
      <c r="S24" s="811"/>
    </row>
    <row r="25" spans="1:19" s="681" customFormat="1" ht="15">
      <c r="A25" s="684">
        <v>11</v>
      </c>
      <c r="B25" s="931"/>
      <c r="C25" s="826"/>
      <c r="D25" s="789"/>
      <c r="E25" s="1355">
        <v>198</v>
      </c>
      <c r="F25" s="1811"/>
      <c r="G25" s="789"/>
      <c r="H25" s="1796"/>
      <c r="I25" s="1812"/>
      <c r="J25" s="1817"/>
      <c r="K25" s="1818"/>
      <c r="L25" s="1814"/>
      <c r="M25" s="1805">
        <v>154</v>
      </c>
      <c r="N25" s="1130"/>
      <c r="O25" s="789"/>
      <c r="P25" s="789"/>
      <c r="Q25" s="1131"/>
      <c r="S25" s="811"/>
    </row>
    <row r="26" spans="1:19" s="681" customFormat="1" ht="15">
      <c r="A26" s="684">
        <v>12</v>
      </c>
      <c r="B26" s="931"/>
      <c r="C26" s="826"/>
      <c r="D26" s="789"/>
      <c r="E26" s="1355">
        <v>195</v>
      </c>
      <c r="F26" s="1811"/>
      <c r="G26" s="789"/>
      <c r="H26" s="1796"/>
      <c r="I26" s="1812"/>
      <c r="J26" s="1817"/>
      <c r="K26" s="1818"/>
      <c r="L26" s="1814"/>
      <c r="M26" s="1805">
        <v>157</v>
      </c>
      <c r="N26" s="1130"/>
      <c r="O26" s="789"/>
      <c r="P26" s="789"/>
      <c r="Q26" s="1131"/>
      <c r="S26" s="811"/>
    </row>
    <row r="27" spans="1:19" s="681" customFormat="1" ht="15">
      <c r="A27" s="684">
        <v>13</v>
      </c>
      <c r="B27" s="931"/>
      <c r="C27" s="826"/>
      <c r="D27" s="789"/>
      <c r="E27" s="1355">
        <v>178</v>
      </c>
      <c r="F27" s="1811"/>
      <c r="G27" s="789"/>
      <c r="H27" s="1796"/>
      <c r="I27" s="1812"/>
      <c r="J27" s="1817"/>
      <c r="K27" s="1818"/>
      <c r="L27" s="1814"/>
      <c r="M27" s="1805">
        <v>127</v>
      </c>
      <c r="N27" s="1130"/>
      <c r="O27" s="789"/>
      <c r="P27" s="789"/>
      <c r="Q27" s="1131"/>
      <c r="S27" s="811"/>
    </row>
    <row r="28" spans="1:19" s="681" customFormat="1" ht="15">
      <c r="A28" s="684">
        <v>14</v>
      </c>
      <c r="B28" s="931"/>
      <c r="C28" s="826"/>
      <c r="D28" s="789"/>
      <c r="E28" s="1355">
        <v>210</v>
      </c>
      <c r="F28" s="1811"/>
      <c r="G28" s="789"/>
      <c r="H28" s="1796"/>
      <c r="I28" s="1812"/>
      <c r="J28" s="1817"/>
      <c r="K28" s="1818"/>
      <c r="L28" s="1814"/>
      <c r="M28" s="1805">
        <v>165</v>
      </c>
      <c r="N28" s="1130"/>
      <c r="O28" s="789"/>
      <c r="P28" s="789"/>
      <c r="Q28" s="1131"/>
      <c r="S28" s="811"/>
    </row>
    <row r="29" spans="1:19" s="681" customFormat="1" ht="15">
      <c r="A29" s="684">
        <v>15</v>
      </c>
      <c r="B29" s="931"/>
      <c r="C29" s="826"/>
      <c r="D29" s="789"/>
      <c r="E29" s="1355">
        <v>203</v>
      </c>
      <c r="F29" s="1811"/>
      <c r="G29" s="789"/>
      <c r="H29" s="1796"/>
      <c r="I29" s="1812"/>
      <c r="J29" s="1817"/>
      <c r="K29" s="1818"/>
      <c r="L29" s="1814"/>
      <c r="M29" s="1805">
        <v>150</v>
      </c>
      <c r="N29" s="1130"/>
      <c r="O29" s="789"/>
      <c r="P29" s="789"/>
      <c r="Q29" s="1131"/>
      <c r="S29" s="811"/>
    </row>
    <row r="30" spans="1:19" s="681" customFormat="1" ht="15">
      <c r="A30" s="684">
        <v>16</v>
      </c>
      <c r="B30" s="931"/>
      <c r="C30" s="826"/>
      <c r="D30" s="789"/>
      <c r="E30" s="1355">
        <v>173</v>
      </c>
      <c r="F30" s="1811"/>
      <c r="G30" s="789"/>
      <c r="H30" s="1796"/>
      <c r="I30" s="1812"/>
      <c r="J30" s="1817"/>
      <c r="K30" s="1818"/>
      <c r="L30" s="1814"/>
      <c r="M30" s="1805">
        <v>119</v>
      </c>
      <c r="N30" s="1130"/>
      <c r="O30" s="789"/>
      <c r="P30" s="789"/>
      <c r="Q30" s="1131"/>
      <c r="S30" s="811"/>
    </row>
    <row r="31" spans="1:19" s="685" customFormat="1" ht="15">
      <c r="A31" s="684">
        <v>17</v>
      </c>
      <c r="B31" s="931"/>
      <c r="C31" s="826"/>
      <c r="D31" s="789"/>
      <c r="E31" s="1355">
        <v>179</v>
      </c>
      <c r="F31" s="1811"/>
      <c r="G31" s="789"/>
      <c r="H31" s="1796"/>
      <c r="I31" s="1812"/>
      <c r="J31" s="1817"/>
      <c r="K31" s="1818"/>
      <c r="L31" s="1814"/>
      <c r="M31" s="1805">
        <v>125</v>
      </c>
      <c r="N31" s="1130"/>
      <c r="O31" s="789"/>
      <c r="P31" s="789"/>
      <c r="Q31" s="1131"/>
      <c r="S31" s="811"/>
    </row>
    <row r="32" spans="1:19" s="685" customFormat="1" ht="15">
      <c r="A32" s="684">
        <v>18</v>
      </c>
      <c r="B32" s="931"/>
      <c r="C32" s="826"/>
      <c r="D32" s="789"/>
      <c r="E32" s="1355">
        <v>173</v>
      </c>
      <c r="F32" s="1811"/>
      <c r="G32" s="789"/>
      <c r="H32" s="1796"/>
      <c r="I32" s="1812"/>
      <c r="J32" s="1817"/>
      <c r="K32" s="1818"/>
      <c r="L32" s="1814"/>
      <c r="M32" s="1805">
        <v>111</v>
      </c>
      <c r="N32" s="1130"/>
      <c r="O32" s="789"/>
      <c r="P32" s="789"/>
      <c r="Q32" s="1131"/>
      <c r="S32" s="811"/>
    </row>
    <row r="33" spans="1:33" s="685" customFormat="1" ht="15">
      <c r="A33" s="684">
        <v>19</v>
      </c>
      <c r="B33" s="931"/>
      <c r="C33" s="826"/>
      <c r="D33" s="789"/>
      <c r="E33" s="1355">
        <v>166</v>
      </c>
      <c r="F33" s="1811"/>
      <c r="G33" s="789"/>
      <c r="H33" s="1796"/>
      <c r="I33" s="1812"/>
      <c r="J33" s="1817"/>
      <c r="K33" s="1818"/>
      <c r="L33" s="1814"/>
      <c r="M33" s="1805">
        <v>97</v>
      </c>
      <c r="N33" s="1130"/>
      <c r="O33" s="789"/>
      <c r="P33" s="789"/>
      <c r="Q33" s="1131"/>
      <c r="S33" s="811"/>
    </row>
    <row r="34" spans="1:33" s="685" customFormat="1" ht="15">
      <c r="A34" s="684">
        <v>20</v>
      </c>
      <c r="B34" s="931"/>
      <c r="C34" s="826"/>
      <c r="D34" s="789"/>
      <c r="E34" s="1355">
        <v>179</v>
      </c>
      <c r="F34" s="1811"/>
      <c r="G34" s="789"/>
      <c r="H34" s="1796"/>
      <c r="I34" s="1812"/>
      <c r="J34" s="1817"/>
      <c r="K34" s="1818"/>
      <c r="L34" s="1814"/>
      <c r="M34" s="1805">
        <v>120</v>
      </c>
      <c r="N34" s="1130"/>
      <c r="O34" s="789"/>
      <c r="P34" s="789"/>
      <c r="Q34" s="1131"/>
      <c r="S34" s="811"/>
    </row>
    <row r="35" spans="1:33" s="685" customFormat="1" ht="15">
      <c r="A35" s="684">
        <v>21</v>
      </c>
      <c r="B35" s="931"/>
      <c r="C35" s="826"/>
      <c r="D35" s="789"/>
      <c r="E35" s="1355">
        <v>177</v>
      </c>
      <c r="F35" s="1811"/>
      <c r="G35" s="789"/>
      <c r="H35" s="1796"/>
      <c r="I35" s="1812"/>
      <c r="J35" s="1817"/>
      <c r="K35" s="1818"/>
      <c r="L35" s="1814"/>
      <c r="M35" s="1805">
        <v>125</v>
      </c>
      <c r="N35" s="1130"/>
      <c r="O35" s="789"/>
      <c r="P35" s="789"/>
      <c r="Q35" s="1131"/>
      <c r="S35" s="811"/>
    </row>
    <row r="36" spans="1:33" s="685" customFormat="1" ht="15">
      <c r="A36" s="684">
        <v>22</v>
      </c>
      <c r="B36" s="931"/>
      <c r="C36" s="826"/>
      <c r="D36" s="789"/>
      <c r="E36" s="1355">
        <v>179</v>
      </c>
      <c r="F36" s="1811"/>
      <c r="G36" s="789"/>
      <c r="H36" s="1796"/>
      <c r="I36" s="1812"/>
      <c r="J36" s="1817"/>
      <c r="K36" s="1818"/>
      <c r="L36" s="1814"/>
      <c r="M36" s="1805">
        <v>129</v>
      </c>
      <c r="N36" s="1130"/>
      <c r="O36" s="789"/>
      <c r="P36" s="789"/>
      <c r="Q36" s="1131"/>
      <c r="S36" s="811"/>
    </row>
    <row r="37" spans="1:33" s="685" customFormat="1" ht="15">
      <c r="A37" s="684">
        <v>23</v>
      </c>
      <c r="B37" s="931"/>
      <c r="C37" s="826"/>
      <c r="D37" s="1352"/>
      <c r="E37" s="1805">
        <v>178</v>
      </c>
      <c r="F37" s="1811"/>
      <c r="G37" s="1796"/>
      <c r="H37" s="1796"/>
      <c r="I37" s="1812"/>
      <c r="J37" s="1817"/>
      <c r="K37" s="1818"/>
      <c r="L37" s="1814"/>
      <c r="M37" s="1805">
        <v>130</v>
      </c>
      <c r="N37" s="1130"/>
      <c r="O37" s="789"/>
      <c r="P37" s="789"/>
      <c r="Q37" s="1131"/>
      <c r="S37" s="811"/>
    </row>
    <row r="38" spans="1:33" s="685" customFormat="1" ht="15">
      <c r="A38" s="684">
        <v>24</v>
      </c>
      <c r="B38" s="931"/>
      <c r="C38" s="826"/>
      <c r="D38" s="1352"/>
      <c r="E38" s="1805">
        <v>149</v>
      </c>
      <c r="F38" s="1811"/>
      <c r="G38" s="1796"/>
      <c r="H38" s="1796"/>
      <c r="I38" s="1812"/>
      <c r="J38" s="1817"/>
      <c r="K38" s="1818"/>
      <c r="L38" s="1814"/>
      <c r="M38" s="1805">
        <v>119</v>
      </c>
      <c r="N38" s="1130"/>
      <c r="O38" s="789"/>
      <c r="P38" s="789"/>
      <c r="Q38" s="1131"/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4071</v>
      </c>
      <c r="F39" s="1796"/>
      <c r="G39" s="1796"/>
      <c r="H39" s="1796"/>
      <c r="I39" s="1801"/>
      <c r="J39" s="1796"/>
      <c r="K39" s="1796"/>
      <c r="L39" s="1796"/>
      <c r="M39" s="1795">
        <f>SUM(M15:M38)</f>
        <v>3220</v>
      </c>
      <c r="N39" s="789"/>
      <c r="O39" s="789"/>
      <c r="P39" s="789"/>
      <c r="Q39" s="1169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rgb="FF92D050"/>
  </sheetPr>
  <dimension ref="A1:AG47"/>
  <sheetViews>
    <sheetView topLeftCell="A7" zoomScale="85" zoomScaleNormal="85" workbookViewId="0">
      <selection activeCell="I15" sqref="I15:I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356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355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465</v>
      </c>
      <c r="B8" s="1297" t="s">
        <v>467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357</v>
      </c>
      <c r="C10" s="2135"/>
      <c r="D10" s="2135"/>
      <c r="E10" s="2136"/>
      <c r="F10" s="3077" t="s">
        <v>358</v>
      </c>
      <c r="G10" s="2135"/>
      <c r="H10" s="2135"/>
      <c r="I10" s="2136"/>
      <c r="J10" s="3077" t="str">
        <f>B10</f>
        <v>КЛ-10 кВ "Центральный"</v>
      </c>
      <c r="K10" s="3016"/>
      <c r="L10" s="3016"/>
      <c r="M10" s="3017"/>
      <c r="N10" s="3077" t="str">
        <f>F10</f>
        <v>КЛ-10 кВ "Город-1"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4000</v>
      </c>
      <c r="F11" s="3077" t="s">
        <v>14</v>
      </c>
      <c r="G11" s="2135"/>
      <c r="H11" s="678"/>
      <c r="I11" s="679">
        <v>4000</v>
      </c>
      <c r="J11" s="3077" t="s">
        <v>14</v>
      </c>
      <c r="K11" s="2135"/>
      <c r="L11" s="678"/>
      <c r="M11" s="679">
        <f>E11</f>
        <v>4000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1786"/>
      <c r="D14" s="1786"/>
      <c r="E14" s="1355"/>
      <c r="F14" s="1797"/>
      <c r="G14" s="789"/>
      <c r="H14" s="789"/>
      <c r="I14" s="1353"/>
      <c r="J14" s="931"/>
      <c r="K14" s="831"/>
      <c r="L14" s="789"/>
      <c r="M14" s="1353"/>
      <c r="N14" s="825"/>
      <c r="O14" s="789"/>
      <c r="P14" s="789"/>
      <c r="Q14" s="1353"/>
      <c r="S14" s="811"/>
    </row>
    <row r="15" spans="1:33" s="1369" customFormat="1" ht="15">
      <c r="A15" s="1362">
        <v>1</v>
      </c>
      <c r="B15" s="931"/>
      <c r="C15" s="1364"/>
      <c r="D15" s="1786"/>
      <c r="E15" s="1355">
        <v>151</v>
      </c>
      <c r="F15" s="1819"/>
      <c r="G15" s="789"/>
      <c r="H15" s="1810"/>
      <c r="I15" s="1805">
        <v>326</v>
      </c>
      <c r="J15" s="1820"/>
      <c r="K15" s="1816"/>
      <c r="L15" s="1810"/>
      <c r="M15" s="1893"/>
      <c r="N15" s="1806"/>
      <c r="O15" s="1807"/>
      <c r="P15" s="1810"/>
      <c r="Q15" s="1805"/>
      <c r="S15" s="1370"/>
    </row>
    <row r="16" spans="1:33" s="681" customFormat="1" ht="15">
      <c r="A16" s="684">
        <v>2</v>
      </c>
      <c r="B16" s="931"/>
      <c r="C16" s="1364"/>
      <c r="D16" s="1786"/>
      <c r="E16" s="1355">
        <v>136</v>
      </c>
      <c r="F16" s="1819"/>
      <c r="G16" s="789"/>
      <c r="H16" s="1814"/>
      <c r="I16" s="1805">
        <v>294</v>
      </c>
      <c r="J16" s="1821"/>
      <c r="K16" s="1818"/>
      <c r="L16" s="1814"/>
      <c r="M16" s="1893"/>
      <c r="N16" s="1811"/>
      <c r="O16" s="1796"/>
      <c r="P16" s="1814"/>
      <c r="Q16" s="1805"/>
      <c r="S16" s="811"/>
    </row>
    <row r="17" spans="1:19" s="681" customFormat="1" ht="15">
      <c r="A17" s="684">
        <v>3</v>
      </c>
      <c r="B17" s="931"/>
      <c r="C17" s="1364"/>
      <c r="D17" s="1786"/>
      <c r="E17" s="1355">
        <v>127</v>
      </c>
      <c r="F17" s="1819"/>
      <c r="G17" s="789"/>
      <c r="H17" s="1814"/>
      <c r="I17" s="1805">
        <v>279</v>
      </c>
      <c r="J17" s="1821"/>
      <c r="K17" s="1818"/>
      <c r="L17" s="1814"/>
      <c r="M17" s="1893"/>
      <c r="N17" s="1811"/>
      <c r="O17" s="1796"/>
      <c r="P17" s="1814"/>
      <c r="Q17" s="1805"/>
      <c r="S17" s="811"/>
    </row>
    <row r="18" spans="1:19" s="681" customFormat="1" ht="15">
      <c r="A18" s="684">
        <v>4</v>
      </c>
      <c r="B18" s="931"/>
      <c r="C18" s="1364"/>
      <c r="D18" s="1786"/>
      <c r="E18" s="1355">
        <v>108</v>
      </c>
      <c r="F18" s="1819"/>
      <c r="G18" s="789"/>
      <c r="H18" s="1814"/>
      <c r="I18" s="1805">
        <v>276</v>
      </c>
      <c r="J18" s="1821"/>
      <c r="K18" s="1818"/>
      <c r="L18" s="1814"/>
      <c r="M18" s="1893"/>
      <c r="N18" s="1811"/>
      <c r="O18" s="1796"/>
      <c r="P18" s="1814"/>
      <c r="Q18" s="1805"/>
      <c r="S18" s="811"/>
    </row>
    <row r="19" spans="1:19" s="681" customFormat="1" ht="15">
      <c r="A19" s="684">
        <v>5</v>
      </c>
      <c r="B19" s="931"/>
      <c r="C19" s="1364"/>
      <c r="D19" s="1786"/>
      <c r="E19" s="1355">
        <v>111</v>
      </c>
      <c r="F19" s="1819"/>
      <c r="G19" s="789"/>
      <c r="H19" s="1814"/>
      <c r="I19" s="1805">
        <v>263</v>
      </c>
      <c r="J19" s="1821"/>
      <c r="K19" s="1818"/>
      <c r="L19" s="1814"/>
      <c r="M19" s="1893"/>
      <c r="N19" s="1811"/>
      <c r="O19" s="1796"/>
      <c r="P19" s="1814"/>
      <c r="Q19" s="1805"/>
      <c r="S19" s="811"/>
    </row>
    <row r="20" spans="1:19" s="681" customFormat="1" ht="15">
      <c r="A20" s="684">
        <v>6</v>
      </c>
      <c r="B20" s="931"/>
      <c r="C20" s="1364"/>
      <c r="D20" s="1786"/>
      <c r="E20" s="1355">
        <v>121</v>
      </c>
      <c r="F20" s="1819"/>
      <c r="G20" s="789"/>
      <c r="H20" s="1814"/>
      <c r="I20" s="1805">
        <v>277</v>
      </c>
      <c r="J20" s="1821"/>
      <c r="K20" s="1818"/>
      <c r="L20" s="1814"/>
      <c r="M20" s="1893"/>
      <c r="N20" s="1811"/>
      <c r="O20" s="1796"/>
      <c r="P20" s="1814"/>
      <c r="Q20" s="1805"/>
      <c r="S20" s="811"/>
    </row>
    <row r="21" spans="1:19" s="681" customFormat="1" ht="15">
      <c r="A21" s="684">
        <v>7</v>
      </c>
      <c r="B21" s="931"/>
      <c r="C21" s="1364"/>
      <c r="D21" s="1786"/>
      <c r="E21" s="1355">
        <v>163</v>
      </c>
      <c r="F21" s="1819"/>
      <c r="G21" s="789"/>
      <c r="H21" s="1814"/>
      <c r="I21" s="1805">
        <v>355</v>
      </c>
      <c r="J21" s="1821"/>
      <c r="K21" s="1818"/>
      <c r="L21" s="1814"/>
      <c r="M21" s="1893"/>
      <c r="N21" s="1811"/>
      <c r="O21" s="1796"/>
      <c r="P21" s="1814"/>
      <c r="Q21" s="1805"/>
      <c r="S21" s="811"/>
    </row>
    <row r="22" spans="1:19" s="681" customFormat="1" ht="15">
      <c r="A22" s="684">
        <v>8</v>
      </c>
      <c r="B22" s="931"/>
      <c r="C22" s="1364"/>
      <c r="D22" s="1786"/>
      <c r="E22" s="1355">
        <v>197</v>
      </c>
      <c r="F22" s="1819"/>
      <c r="G22" s="789"/>
      <c r="H22" s="1814"/>
      <c r="I22" s="1805">
        <v>454</v>
      </c>
      <c r="J22" s="1821"/>
      <c r="K22" s="1818"/>
      <c r="L22" s="1814"/>
      <c r="M22" s="1893"/>
      <c r="N22" s="1811"/>
      <c r="O22" s="1796"/>
      <c r="P22" s="1814"/>
      <c r="Q22" s="1805"/>
      <c r="S22" s="811"/>
    </row>
    <row r="23" spans="1:19" s="681" customFormat="1" ht="15">
      <c r="A23" s="684">
        <v>9</v>
      </c>
      <c r="B23" s="931"/>
      <c r="C23" s="1364"/>
      <c r="D23" s="1786"/>
      <c r="E23" s="1355">
        <v>191</v>
      </c>
      <c r="F23" s="1819"/>
      <c r="G23" s="789"/>
      <c r="H23" s="1814"/>
      <c r="I23" s="1805">
        <v>666</v>
      </c>
      <c r="J23" s="1821"/>
      <c r="K23" s="1818"/>
      <c r="L23" s="1814"/>
      <c r="M23" s="1893"/>
      <c r="N23" s="1811"/>
      <c r="O23" s="1796"/>
      <c r="P23" s="1814"/>
      <c r="Q23" s="1805"/>
      <c r="S23" s="811"/>
    </row>
    <row r="24" spans="1:19" s="681" customFormat="1" ht="15">
      <c r="A24" s="684">
        <v>10</v>
      </c>
      <c r="B24" s="931"/>
      <c r="C24" s="1364"/>
      <c r="D24" s="1786"/>
      <c r="E24" s="1355">
        <v>189</v>
      </c>
      <c r="F24" s="1819"/>
      <c r="G24" s="789"/>
      <c r="H24" s="1814"/>
      <c r="I24" s="1805">
        <v>664</v>
      </c>
      <c r="J24" s="1821"/>
      <c r="K24" s="1818"/>
      <c r="L24" s="1814"/>
      <c r="M24" s="1893"/>
      <c r="N24" s="1811"/>
      <c r="O24" s="1796"/>
      <c r="P24" s="1814"/>
      <c r="Q24" s="1805"/>
      <c r="S24" s="811"/>
    </row>
    <row r="25" spans="1:19" s="681" customFormat="1" ht="15">
      <c r="A25" s="684">
        <v>11</v>
      </c>
      <c r="B25" s="931"/>
      <c r="C25" s="1364"/>
      <c r="D25" s="1786"/>
      <c r="E25" s="1355">
        <v>181</v>
      </c>
      <c r="F25" s="1819"/>
      <c r="G25" s="789"/>
      <c r="H25" s="1814"/>
      <c r="I25" s="1805">
        <v>656</v>
      </c>
      <c r="J25" s="1821"/>
      <c r="K25" s="1818"/>
      <c r="L25" s="1814"/>
      <c r="M25" s="1893"/>
      <c r="N25" s="1811"/>
      <c r="O25" s="1796"/>
      <c r="P25" s="1814"/>
      <c r="Q25" s="1805"/>
      <c r="S25" s="811"/>
    </row>
    <row r="26" spans="1:19" s="681" customFormat="1" ht="15">
      <c r="A26" s="684">
        <v>12</v>
      </c>
      <c r="B26" s="931"/>
      <c r="C26" s="1364"/>
      <c r="D26" s="1786"/>
      <c r="E26" s="1355">
        <v>184</v>
      </c>
      <c r="F26" s="1819"/>
      <c r="G26" s="789"/>
      <c r="H26" s="1814"/>
      <c r="I26" s="1805">
        <v>645</v>
      </c>
      <c r="J26" s="1821"/>
      <c r="K26" s="1818"/>
      <c r="L26" s="1814"/>
      <c r="M26" s="1893"/>
      <c r="N26" s="1811"/>
      <c r="O26" s="1796"/>
      <c r="P26" s="1814"/>
      <c r="Q26" s="1805"/>
      <c r="S26" s="811"/>
    </row>
    <row r="27" spans="1:19" s="681" customFormat="1" ht="15">
      <c r="A27" s="684">
        <v>13</v>
      </c>
      <c r="B27" s="931"/>
      <c r="C27" s="1364"/>
      <c r="D27" s="1786"/>
      <c r="E27" s="1355">
        <v>183</v>
      </c>
      <c r="F27" s="1819"/>
      <c r="G27" s="789"/>
      <c r="H27" s="1814"/>
      <c r="I27" s="1805">
        <v>514</v>
      </c>
      <c r="J27" s="1821"/>
      <c r="K27" s="1818"/>
      <c r="L27" s="1814"/>
      <c r="M27" s="1893"/>
      <c r="N27" s="1811"/>
      <c r="O27" s="1796"/>
      <c r="P27" s="1814"/>
      <c r="Q27" s="1805"/>
      <c r="S27" s="811"/>
    </row>
    <row r="28" spans="1:19" s="681" customFormat="1" ht="15">
      <c r="A28" s="684">
        <v>14</v>
      </c>
      <c r="B28" s="931"/>
      <c r="C28" s="1364"/>
      <c r="D28" s="1786"/>
      <c r="E28" s="1355">
        <v>183</v>
      </c>
      <c r="F28" s="1819"/>
      <c r="G28" s="789"/>
      <c r="H28" s="1814"/>
      <c r="I28" s="1805">
        <v>624</v>
      </c>
      <c r="J28" s="1821"/>
      <c r="K28" s="1818"/>
      <c r="L28" s="1814"/>
      <c r="M28" s="1893"/>
      <c r="N28" s="1811"/>
      <c r="O28" s="1796"/>
      <c r="P28" s="1814"/>
      <c r="Q28" s="1805"/>
      <c r="S28" s="811"/>
    </row>
    <row r="29" spans="1:19" s="681" customFormat="1" ht="15">
      <c r="A29" s="684">
        <v>15</v>
      </c>
      <c r="B29" s="931"/>
      <c r="C29" s="1364"/>
      <c r="D29" s="1786"/>
      <c r="E29" s="1355">
        <v>185</v>
      </c>
      <c r="F29" s="1819"/>
      <c r="G29" s="789"/>
      <c r="H29" s="1814"/>
      <c r="I29" s="1805">
        <v>596</v>
      </c>
      <c r="J29" s="1821"/>
      <c r="K29" s="1818"/>
      <c r="L29" s="1814"/>
      <c r="M29" s="1893"/>
      <c r="N29" s="1811"/>
      <c r="O29" s="1796"/>
      <c r="P29" s="1814"/>
      <c r="Q29" s="1805"/>
      <c r="S29" s="811"/>
    </row>
    <row r="30" spans="1:19" s="681" customFormat="1" ht="15">
      <c r="A30" s="684">
        <v>16</v>
      </c>
      <c r="B30" s="931"/>
      <c r="C30" s="1364"/>
      <c r="D30" s="1786"/>
      <c r="E30" s="1355">
        <v>194</v>
      </c>
      <c r="F30" s="1819"/>
      <c r="G30" s="789"/>
      <c r="H30" s="1814"/>
      <c r="I30" s="1805">
        <v>575</v>
      </c>
      <c r="J30" s="1821"/>
      <c r="K30" s="1818"/>
      <c r="L30" s="1814"/>
      <c r="M30" s="1893"/>
      <c r="N30" s="1811"/>
      <c r="O30" s="1796"/>
      <c r="P30" s="1814"/>
      <c r="Q30" s="1805"/>
      <c r="S30" s="811"/>
    </row>
    <row r="31" spans="1:19" s="685" customFormat="1" ht="15">
      <c r="A31" s="684">
        <v>17</v>
      </c>
      <c r="B31" s="931"/>
      <c r="C31" s="1364"/>
      <c r="D31" s="1786"/>
      <c r="E31" s="1355">
        <v>206</v>
      </c>
      <c r="F31" s="1819"/>
      <c r="G31" s="789"/>
      <c r="H31" s="1814"/>
      <c r="I31" s="1805">
        <v>570</v>
      </c>
      <c r="J31" s="1821"/>
      <c r="K31" s="1818"/>
      <c r="L31" s="1814"/>
      <c r="M31" s="1893"/>
      <c r="N31" s="1811"/>
      <c r="O31" s="1796"/>
      <c r="P31" s="1814"/>
      <c r="Q31" s="1805"/>
      <c r="S31" s="811"/>
    </row>
    <row r="32" spans="1:19" s="685" customFormat="1" ht="15">
      <c r="A32" s="684">
        <v>18</v>
      </c>
      <c r="B32" s="931"/>
      <c r="C32" s="1364"/>
      <c r="D32" s="1786"/>
      <c r="E32" s="1355">
        <v>231</v>
      </c>
      <c r="F32" s="1819"/>
      <c r="G32" s="789"/>
      <c r="H32" s="1814"/>
      <c r="I32" s="1805">
        <v>439</v>
      </c>
      <c r="J32" s="1821"/>
      <c r="K32" s="1818"/>
      <c r="L32" s="1814"/>
      <c r="M32" s="1893"/>
      <c r="N32" s="1811"/>
      <c r="O32" s="1796"/>
      <c r="P32" s="1814"/>
      <c r="Q32" s="1805"/>
      <c r="S32" s="811"/>
    </row>
    <row r="33" spans="1:33" s="685" customFormat="1" ht="15">
      <c r="A33" s="684">
        <v>19</v>
      </c>
      <c r="B33" s="931"/>
      <c r="C33" s="1364"/>
      <c r="D33" s="1786"/>
      <c r="E33" s="1355">
        <v>241</v>
      </c>
      <c r="F33" s="1819"/>
      <c r="G33" s="789"/>
      <c r="H33" s="1814"/>
      <c r="I33" s="1805">
        <v>465</v>
      </c>
      <c r="J33" s="1821"/>
      <c r="K33" s="1818"/>
      <c r="L33" s="1814"/>
      <c r="M33" s="1893"/>
      <c r="N33" s="1811"/>
      <c r="O33" s="1796"/>
      <c r="P33" s="1814"/>
      <c r="Q33" s="1805"/>
      <c r="S33" s="811"/>
    </row>
    <row r="34" spans="1:33" s="685" customFormat="1" ht="15">
      <c r="A34" s="684">
        <v>20</v>
      </c>
      <c r="B34" s="931"/>
      <c r="C34" s="1364"/>
      <c r="D34" s="1786"/>
      <c r="E34" s="1355">
        <v>242</v>
      </c>
      <c r="F34" s="1819"/>
      <c r="G34" s="789"/>
      <c r="H34" s="1814"/>
      <c r="I34" s="1805">
        <v>460</v>
      </c>
      <c r="J34" s="1821"/>
      <c r="K34" s="1818"/>
      <c r="L34" s="1814"/>
      <c r="M34" s="1893"/>
      <c r="N34" s="1811"/>
      <c r="O34" s="1796"/>
      <c r="P34" s="1814"/>
      <c r="Q34" s="1805"/>
      <c r="S34" s="811"/>
    </row>
    <row r="35" spans="1:33" s="685" customFormat="1" ht="15">
      <c r="A35" s="684">
        <v>21</v>
      </c>
      <c r="B35" s="931"/>
      <c r="C35" s="1364"/>
      <c r="D35" s="1786"/>
      <c r="E35" s="1355">
        <v>237</v>
      </c>
      <c r="F35" s="1819"/>
      <c r="G35" s="789"/>
      <c r="H35" s="1814"/>
      <c r="I35" s="1805">
        <v>424</v>
      </c>
      <c r="J35" s="1821"/>
      <c r="K35" s="1818"/>
      <c r="L35" s="1814"/>
      <c r="M35" s="1893"/>
      <c r="N35" s="1811"/>
      <c r="O35" s="1796"/>
      <c r="P35" s="1814"/>
      <c r="Q35" s="1805"/>
      <c r="S35" s="811"/>
    </row>
    <row r="36" spans="1:33" s="685" customFormat="1" ht="15">
      <c r="A36" s="684">
        <v>22</v>
      </c>
      <c r="B36" s="931"/>
      <c r="C36" s="1364"/>
      <c r="D36" s="1786"/>
      <c r="E36" s="1355">
        <v>232</v>
      </c>
      <c r="F36" s="1819"/>
      <c r="G36" s="789"/>
      <c r="H36" s="1814"/>
      <c r="I36" s="1805">
        <v>426</v>
      </c>
      <c r="J36" s="1821"/>
      <c r="K36" s="1818"/>
      <c r="L36" s="1814"/>
      <c r="M36" s="1893"/>
      <c r="N36" s="1811"/>
      <c r="O36" s="1796"/>
      <c r="P36" s="1814"/>
      <c r="Q36" s="1805"/>
      <c r="S36" s="811"/>
    </row>
    <row r="37" spans="1:33" s="685" customFormat="1" ht="15">
      <c r="A37" s="684">
        <v>23</v>
      </c>
      <c r="B37" s="1803"/>
      <c r="C37" s="1364"/>
      <c r="D37" s="1367"/>
      <c r="E37" s="1798">
        <v>195</v>
      </c>
      <c r="F37" s="1819"/>
      <c r="G37" s="1796"/>
      <c r="H37" s="1814"/>
      <c r="I37" s="1805">
        <v>394</v>
      </c>
      <c r="J37" s="1821"/>
      <c r="K37" s="1818"/>
      <c r="L37" s="1814"/>
      <c r="M37" s="1893"/>
      <c r="N37" s="1811"/>
      <c r="O37" s="1796"/>
      <c r="P37" s="1814"/>
      <c r="Q37" s="1805"/>
      <c r="S37" s="811"/>
    </row>
    <row r="38" spans="1:33" s="685" customFormat="1" ht="15">
      <c r="A38" s="684">
        <v>24</v>
      </c>
      <c r="B38" s="1803"/>
      <c r="C38" s="1364"/>
      <c r="D38" s="1367"/>
      <c r="E38" s="1798">
        <v>169</v>
      </c>
      <c r="F38" s="1819"/>
      <c r="G38" s="1796"/>
      <c r="H38" s="1814"/>
      <c r="I38" s="1805">
        <v>383</v>
      </c>
      <c r="J38" s="1821"/>
      <c r="K38" s="1818"/>
      <c r="L38" s="1814"/>
      <c r="M38" s="1893"/>
      <c r="N38" s="1811"/>
      <c r="O38" s="1796"/>
      <c r="P38" s="1814"/>
      <c r="Q38" s="1805"/>
      <c r="S38" s="811"/>
    </row>
    <row r="39" spans="1:33" s="685" customFormat="1" ht="15">
      <c r="A39" s="684" t="s">
        <v>19</v>
      </c>
      <c r="B39" s="789"/>
      <c r="C39" s="1804"/>
      <c r="D39" s="1804"/>
      <c r="E39" s="1795">
        <f>SUM(E15:E38)</f>
        <v>4357</v>
      </c>
      <c r="F39" s="1802"/>
      <c r="G39" s="1796"/>
      <c r="H39" s="1796"/>
      <c r="I39" s="1795">
        <f>SUM(I15:I38)</f>
        <v>11025</v>
      </c>
      <c r="J39" s="1796"/>
      <c r="K39" s="1796"/>
      <c r="L39" s="1796"/>
      <c r="M39" s="1795">
        <f>SUM(M15:M38)</f>
        <v>0</v>
      </c>
      <c r="N39" s="1796"/>
      <c r="O39" s="1796"/>
      <c r="P39" s="1796"/>
      <c r="Q39" s="1795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rgb="FF92D050"/>
  </sheetPr>
  <dimension ref="A1:AG47"/>
  <sheetViews>
    <sheetView zoomScale="85" zoomScaleNormal="85" workbookViewId="0">
      <selection activeCell="I15" sqref="I15:I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356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355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468</v>
      </c>
      <c r="B8" s="1297" t="s">
        <v>469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359</v>
      </c>
      <c r="C10" s="2135"/>
      <c r="D10" s="2135"/>
      <c r="E10" s="2136"/>
      <c r="F10" s="3077" t="s">
        <v>360</v>
      </c>
      <c r="G10" s="2135"/>
      <c r="H10" s="2135"/>
      <c r="I10" s="2136"/>
      <c r="J10" s="3077" t="str">
        <f>B10</f>
        <v>КЛ-10 кВ "Город-2"</v>
      </c>
      <c r="K10" s="3016"/>
      <c r="L10" s="3016"/>
      <c r="M10" s="3017"/>
      <c r="N10" s="3077" t="str">
        <f>F10</f>
        <v>КЛ-10 кВ "Северный"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4000</v>
      </c>
      <c r="F11" s="3077" t="s">
        <v>14</v>
      </c>
      <c r="G11" s="2135"/>
      <c r="H11" s="678"/>
      <c r="I11" s="679">
        <v>4000</v>
      </c>
      <c r="J11" s="3077" t="s">
        <v>14</v>
      </c>
      <c r="K11" s="2135"/>
      <c r="L11" s="678"/>
      <c r="M11" s="679">
        <f>E11</f>
        <v>4000</v>
      </c>
      <c r="N11" s="3077" t="s">
        <v>14</v>
      </c>
      <c r="O11" s="2135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1353"/>
      <c r="J14" s="931"/>
      <c r="K14" s="831"/>
      <c r="L14" s="789"/>
      <c r="M14" s="1353"/>
      <c r="N14" s="825"/>
      <c r="O14" s="789"/>
      <c r="P14" s="789"/>
      <c r="Q14" s="1353"/>
      <c r="S14" s="811"/>
    </row>
    <row r="15" spans="1:33" s="1369" customFormat="1" ht="15">
      <c r="A15" s="1362">
        <v>1</v>
      </c>
      <c r="B15" s="931"/>
      <c r="C15" s="1364"/>
      <c r="D15" s="789"/>
      <c r="E15" s="1355">
        <v>171</v>
      </c>
      <c r="F15" s="1806"/>
      <c r="G15" s="789"/>
      <c r="H15" s="1810"/>
      <c r="I15" s="1805">
        <v>226</v>
      </c>
      <c r="J15" s="1820"/>
      <c r="K15" s="1816"/>
      <c r="L15" s="1810"/>
      <c r="M15" s="1805"/>
      <c r="N15" s="1806"/>
      <c r="O15" s="1807"/>
      <c r="P15" s="1810"/>
      <c r="Q15" s="1805"/>
      <c r="S15" s="1370"/>
    </row>
    <row r="16" spans="1:33" s="681" customFormat="1" ht="15">
      <c r="A16" s="684">
        <v>2</v>
      </c>
      <c r="B16" s="931"/>
      <c r="C16" s="831"/>
      <c r="D16" s="789"/>
      <c r="E16" s="1355">
        <v>157</v>
      </c>
      <c r="F16" s="1811"/>
      <c r="G16" s="789"/>
      <c r="H16" s="1814"/>
      <c r="I16" s="1805">
        <v>204</v>
      </c>
      <c r="J16" s="1821"/>
      <c r="K16" s="1818"/>
      <c r="L16" s="1814"/>
      <c r="M16" s="1805"/>
      <c r="N16" s="1811"/>
      <c r="O16" s="1796"/>
      <c r="P16" s="1814"/>
      <c r="Q16" s="1805"/>
      <c r="S16" s="811"/>
    </row>
    <row r="17" spans="1:19" s="681" customFormat="1" ht="15">
      <c r="A17" s="684">
        <v>3</v>
      </c>
      <c r="B17" s="931"/>
      <c r="C17" s="831"/>
      <c r="D17" s="789"/>
      <c r="E17" s="1355">
        <v>150</v>
      </c>
      <c r="F17" s="1811"/>
      <c r="G17" s="789"/>
      <c r="H17" s="1814"/>
      <c r="I17" s="1805">
        <v>199</v>
      </c>
      <c r="J17" s="1821"/>
      <c r="K17" s="1818"/>
      <c r="L17" s="1814"/>
      <c r="M17" s="1805"/>
      <c r="N17" s="1811"/>
      <c r="O17" s="1796"/>
      <c r="P17" s="1814"/>
      <c r="Q17" s="1805"/>
      <c r="S17" s="811"/>
    </row>
    <row r="18" spans="1:19" s="681" customFormat="1" ht="15">
      <c r="A18" s="684">
        <v>4</v>
      </c>
      <c r="B18" s="931"/>
      <c r="C18" s="831"/>
      <c r="D18" s="789"/>
      <c r="E18" s="1355">
        <v>154</v>
      </c>
      <c r="F18" s="1811"/>
      <c r="G18" s="789"/>
      <c r="H18" s="1814"/>
      <c r="I18" s="1805">
        <v>177</v>
      </c>
      <c r="J18" s="1821"/>
      <c r="K18" s="1818"/>
      <c r="L18" s="1814"/>
      <c r="M18" s="1805"/>
      <c r="N18" s="1811"/>
      <c r="O18" s="1796"/>
      <c r="P18" s="1814"/>
      <c r="Q18" s="1805"/>
      <c r="S18" s="811"/>
    </row>
    <row r="19" spans="1:19" s="681" customFormat="1" ht="15">
      <c r="A19" s="684">
        <v>5</v>
      </c>
      <c r="B19" s="931"/>
      <c r="C19" s="831"/>
      <c r="D19" s="789"/>
      <c r="E19" s="1355">
        <v>150</v>
      </c>
      <c r="F19" s="1811"/>
      <c r="G19" s="789"/>
      <c r="H19" s="1814"/>
      <c r="I19" s="1805">
        <v>187</v>
      </c>
      <c r="J19" s="1821"/>
      <c r="K19" s="1818"/>
      <c r="L19" s="1814"/>
      <c r="M19" s="1805"/>
      <c r="N19" s="1811"/>
      <c r="O19" s="1796"/>
      <c r="P19" s="1814"/>
      <c r="Q19" s="1805"/>
      <c r="S19" s="811"/>
    </row>
    <row r="20" spans="1:19" s="681" customFormat="1" ht="15">
      <c r="A20" s="684">
        <v>6</v>
      </c>
      <c r="B20" s="931"/>
      <c r="C20" s="831"/>
      <c r="D20" s="789"/>
      <c r="E20" s="1355">
        <v>162</v>
      </c>
      <c r="F20" s="1811"/>
      <c r="G20" s="789"/>
      <c r="H20" s="1814"/>
      <c r="I20" s="1805">
        <v>212</v>
      </c>
      <c r="J20" s="1821"/>
      <c r="K20" s="1818"/>
      <c r="L20" s="1814"/>
      <c r="M20" s="1805"/>
      <c r="N20" s="1811"/>
      <c r="O20" s="1796"/>
      <c r="P20" s="1814"/>
      <c r="Q20" s="1805"/>
      <c r="S20" s="811"/>
    </row>
    <row r="21" spans="1:19" s="681" customFormat="1" ht="15">
      <c r="A21" s="684">
        <v>7</v>
      </c>
      <c r="B21" s="931"/>
      <c r="C21" s="831"/>
      <c r="D21" s="789"/>
      <c r="E21" s="1355">
        <v>205</v>
      </c>
      <c r="F21" s="1811"/>
      <c r="G21" s="789"/>
      <c r="H21" s="1814"/>
      <c r="I21" s="1805">
        <v>305</v>
      </c>
      <c r="J21" s="1821"/>
      <c r="K21" s="1818"/>
      <c r="L21" s="1814"/>
      <c r="M21" s="1805"/>
      <c r="N21" s="1811"/>
      <c r="O21" s="1796"/>
      <c r="P21" s="1814"/>
      <c r="Q21" s="1805"/>
      <c r="S21" s="811"/>
    </row>
    <row r="22" spans="1:19" s="681" customFormat="1" ht="15">
      <c r="A22" s="684">
        <v>8</v>
      </c>
      <c r="B22" s="931"/>
      <c r="C22" s="831"/>
      <c r="D22" s="789"/>
      <c r="E22" s="1355">
        <v>257</v>
      </c>
      <c r="F22" s="1811"/>
      <c r="G22" s="789"/>
      <c r="H22" s="1814"/>
      <c r="I22" s="1805">
        <v>416</v>
      </c>
      <c r="J22" s="1821"/>
      <c r="K22" s="1818"/>
      <c r="L22" s="1814"/>
      <c r="M22" s="1805"/>
      <c r="N22" s="1811"/>
      <c r="O22" s="1796"/>
      <c r="P22" s="1814"/>
      <c r="Q22" s="1805"/>
      <c r="S22" s="811"/>
    </row>
    <row r="23" spans="1:19" s="681" customFormat="1" ht="15">
      <c r="A23" s="684">
        <v>9</v>
      </c>
      <c r="B23" s="931"/>
      <c r="C23" s="831"/>
      <c r="D23" s="789"/>
      <c r="E23" s="1355">
        <v>349</v>
      </c>
      <c r="F23" s="1811"/>
      <c r="G23" s="789"/>
      <c r="H23" s="1814"/>
      <c r="I23" s="1805">
        <v>600</v>
      </c>
      <c r="J23" s="1821"/>
      <c r="K23" s="1818"/>
      <c r="L23" s="1814"/>
      <c r="M23" s="1805"/>
      <c r="N23" s="1811"/>
      <c r="O23" s="1796"/>
      <c r="P23" s="1814"/>
      <c r="Q23" s="1805"/>
      <c r="S23" s="811"/>
    </row>
    <row r="24" spans="1:19" s="681" customFormat="1" ht="15">
      <c r="A24" s="684">
        <v>10</v>
      </c>
      <c r="B24" s="931"/>
      <c r="C24" s="831"/>
      <c r="D24" s="789"/>
      <c r="E24" s="1355">
        <v>347</v>
      </c>
      <c r="F24" s="1811"/>
      <c r="G24" s="789"/>
      <c r="H24" s="1814"/>
      <c r="I24" s="1805">
        <v>652</v>
      </c>
      <c r="J24" s="1821"/>
      <c r="K24" s="1818"/>
      <c r="L24" s="1814"/>
      <c r="M24" s="1805"/>
      <c r="N24" s="1811"/>
      <c r="O24" s="1796"/>
      <c r="P24" s="1814"/>
      <c r="Q24" s="1805"/>
      <c r="S24" s="811"/>
    </row>
    <row r="25" spans="1:19" s="681" customFormat="1" ht="15">
      <c r="A25" s="684">
        <v>11</v>
      </c>
      <c r="B25" s="931"/>
      <c r="C25" s="831"/>
      <c r="D25" s="789"/>
      <c r="E25" s="1355">
        <v>367</v>
      </c>
      <c r="F25" s="1811"/>
      <c r="G25" s="789"/>
      <c r="H25" s="1814"/>
      <c r="I25" s="1805">
        <v>632</v>
      </c>
      <c r="J25" s="1821"/>
      <c r="K25" s="1818"/>
      <c r="L25" s="1814"/>
      <c r="M25" s="1805"/>
      <c r="N25" s="1811"/>
      <c r="O25" s="1796"/>
      <c r="P25" s="1814"/>
      <c r="Q25" s="1805"/>
      <c r="S25" s="811"/>
    </row>
    <row r="26" spans="1:19" s="681" customFormat="1" ht="15">
      <c r="A26" s="684">
        <v>12</v>
      </c>
      <c r="B26" s="931"/>
      <c r="C26" s="831"/>
      <c r="D26" s="789"/>
      <c r="E26" s="1355">
        <v>477</v>
      </c>
      <c r="F26" s="1811"/>
      <c r="G26" s="789"/>
      <c r="H26" s="1814"/>
      <c r="I26" s="1805">
        <v>640</v>
      </c>
      <c r="J26" s="1821"/>
      <c r="K26" s="1818"/>
      <c r="L26" s="1814"/>
      <c r="M26" s="1805"/>
      <c r="N26" s="1811"/>
      <c r="O26" s="1796"/>
      <c r="P26" s="1814"/>
      <c r="Q26" s="1805"/>
      <c r="S26" s="811"/>
    </row>
    <row r="27" spans="1:19" s="681" customFormat="1" ht="15">
      <c r="A27" s="684">
        <v>13</v>
      </c>
      <c r="B27" s="931"/>
      <c r="C27" s="831"/>
      <c r="D27" s="789"/>
      <c r="E27" s="1355">
        <v>277</v>
      </c>
      <c r="F27" s="1811"/>
      <c r="G27" s="789"/>
      <c r="H27" s="1814"/>
      <c r="I27" s="1805">
        <v>570</v>
      </c>
      <c r="J27" s="1821"/>
      <c r="K27" s="1818"/>
      <c r="L27" s="1814"/>
      <c r="M27" s="1805"/>
      <c r="N27" s="1811"/>
      <c r="O27" s="1796"/>
      <c r="P27" s="1814"/>
      <c r="Q27" s="1805"/>
      <c r="S27" s="811"/>
    </row>
    <row r="28" spans="1:19" s="681" customFormat="1" ht="15">
      <c r="A28" s="684">
        <v>14</v>
      </c>
      <c r="B28" s="931"/>
      <c r="C28" s="831"/>
      <c r="D28" s="789"/>
      <c r="E28" s="1355">
        <v>464</v>
      </c>
      <c r="F28" s="1811"/>
      <c r="G28" s="789"/>
      <c r="H28" s="1814"/>
      <c r="I28" s="1805">
        <v>605</v>
      </c>
      <c r="J28" s="1821"/>
      <c r="K28" s="1818"/>
      <c r="L28" s="1814"/>
      <c r="M28" s="1805"/>
      <c r="N28" s="1811"/>
      <c r="O28" s="1796"/>
      <c r="P28" s="1814"/>
      <c r="Q28" s="1805"/>
      <c r="S28" s="811"/>
    </row>
    <row r="29" spans="1:19" s="681" customFormat="1" ht="15">
      <c r="A29" s="684">
        <v>15</v>
      </c>
      <c r="B29" s="931"/>
      <c r="C29" s="831"/>
      <c r="D29" s="789"/>
      <c r="E29" s="1355">
        <v>494</v>
      </c>
      <c r="F29" s="1811"/>
      <c r="G29" s="789"/>
      <c r="H29" s="1814"/>
      <c r="I29" s="1805">
        <v>601</v>
      </c>
      <c r="J29" s="1821"/>
      <c r="K29" s="1818"/>
      <c r="L29" s="1814"/>
      <c r="M29" s="1805"/>
      <c r="N29" s="1811"/>
      <c r="O29" s="1796"/>
      <c r="P29" s="1814"/>
      <c r="Q29" s="1805"/>
      <c r="S29" s="811"/>
    </row>
    <row r="30" spans="1:19" s="681" customFormat="1" ht="15">
      <c r="A30" s="684">
        <v>16</v>
      </c>
      <c r="B30" s="931"/>
      <c r="C30" s="831"/>
      <c r="D30" s="789"/>
      <c r="E30" s="1355">
        <v>413</v>
      </c>
      <c r="F30" s="1811"/>
      <c r="G30" s="789"/>
      <c r="H30" s="1814"/>
      <c r="I30" s="1805">
        <v>532</v>
      </c>
      <c r="J30" s="1821"/>
      <c r="K30" s="1818"/>
      <c r="L30" s="1814"/>
      <c r="M30" s="1805"/>
      <c r="N30" s="1811"/>
      <c r="O30" s="1796"/>
      <c r="P30" s="1814"/>
      <c r="Q30" s="1805"/>
      <c r="S30" s="811"/>
    </row>
    <row r="31" spans="1:19" s="685" customFormat="1" ht="15">
      <c r="A31" s="684">
        <v>17</v>
      </c>
      <c r="B31" s="931"/>
      <c r="C31" s="831"/>
      <c r="D31" s="789"/>
      <c r="E31" s="1355">
        <v>435</v>
      </c>
      <c r="F31" s="1811"/>
      <c r="G31" s="789"/>
      <c r="H31" s="1814"/>
      <c r="I31" s="1805">
        <v>570</v>
      </c>
      <c r="J31" s="1821"/>
      <c r="K31" s="1818"/>
      <c r="L31" s="1814"/>
      <c r="M31" s="1805"/>
      <c r="N31" s="1811"/>
      <c r="O31" s="1796"/>
      <c r="P31" s="1814"/>
      <c r="Q31" s="1805"/>
      <c r="S31" s="811"/>
    </row>
    <row r="32" spans="1:19" s="685" customFormat="1" ht="15">
      <c r="A32" s="684">
        <v>18</v>
      </c>
      <c r="B32" s="931"/>
      <c r="C32" s="831"/>
      <c r="D32" s="789"/>
      <c r="E32" s="1355">
        <v>245</v>
      </c>
      <c r="F32" s="1811"/>
      <c r="G32" s="789"/>
      <c r="H32" s="1814"/>
      <c r="I32" s="1805">
        <v>578</v>
      </c>
      <c r="J32" s="1821"/>
      <c r="K32" s="1818"/>
      <c r="L32" s="1814"/>
      <c r="M32" s="1805"/>
      <c r="N32" s="1811"/>
      <c r="O32" s="1796"/>
      <c r="P32" s="1814"/>
      <c r="Q32" s="1805"/>
      <c r="S32" s="811"/>
    </row>
    <row r="33" spans="1:33" s="685" customFormat="1" ht="15">
      <c r="A33" s="684">
        <v>19</v>
      </c>
      <c r="B33" s="931"/>
      <c r="C33" s="831"/>
      <c r="D33" s="789"/>
      <c r="E33" s="1355">
        <v>247</v>
      </c>
      <c r="F33" s="1811"/>
      <c r="G33" s="789"/>
      <c r="H33" s="1814"/>
      <c r="I33" s="1805">
        <v>532</v>
      </c>
      <c r="J33" s="1821"/>
      <c r="K33" s="1818"/>
      <c r="L33" s="1814"/>
      <c r="M33" s="1805"/>
      <c r="N33" s="1811"/>
      <c r="O33" s="1796"/>
      <c r="P33" s="1814"/>
      <c r="Q33" s="1805"/>
      <c r="S33" s="811"/>
    </row>
    <row r="34" spans="1:33" s="685" customFormat="1" ht="15">
      <c r="A34" s="684">
        <v>20</v>
      </c>
      <c r="B34" s="931"/>
      <c r="C34" s="831"/>
      <c r="D34" s="789"/>
      <c r="E34" s="1355">
        <v>247</v>
      </c>
      <c r="F34" s="1811"/>
      <c r="G34" s="789"/>
      <c r="H34" s="1814"/>
      <c r="I34" s="1805">
        <v>507</v>
      </c>
      <c r="J34" s="1821"/>
      <c r="K34" s="1818"/>
      <c r="L34" s="1814"/>
      <c r="M34" s="1805"/>
      <c r="N34" s="1811"/>
      <c r="O34" s="1796"/>
      <c r="P34" s="1814"/>
      <c r="Q34" s="1805"/>
      <c r="S34" s="811"/>
    </row>
    <row r="35" spans="1:33" s="685" customFormat="1" ht="15">
      <c r="A35" s="684">
        <v>21</v>
      </c>
      <c r="B35" s="931"/>
      <c r="C35" s="831"/>
      <c r="D35" s="789"/>
      <c r="E35" s="1355">
        <v>238</v>
      </c>
      <c r="F35" s="1811"/>
      <c r="G35" s="789"/>
      <c r="H35" s="1814"/>
      <c r="I35" s="1805">
        <v>371</v>
      </c>
      <c r="J35" s="1821"/>
      <c r="K35" s="1818"/>
      <c r="L35" s="1814"/>
      <c r="M35" s="1805"/>
      <c r="N35" s="1811"/>
      <c r="O35" s="1796"/>
      <c r="P35" s="1814"/>
      <c r="Q35" s="1805"/>
      <c r="S35" s="811"/>
    </row>
    <row r="36" spans="1:33" s="685" customFormat="1" ht="15">
      <c r="A36" s="684">
        <v>22</v>
      </c>
      <c r="B36" s="931"/>
      <c r="C36" s="831"/>
      <c r="D36" s="789"/>
      <c r="E36" s="1355">
        <v>216</v>
      </c>
      <c r="F36" s="1811"/>
      <c r="G36" s="789"/>
      <c r="H36" s="1814"/>
      <c r="I36" s="1805">
        <v>360</v>
      </c>
      <c r="J36" s="1821"/>
      <c r="K36" s="1818"/>
      <c r="L36" s="1814"/>
      <c r="M36" s="1805"/>
      <c r="N36" s="1811"/>
      <c r="O36" s="1796"/>
      <c r="P36" s="1814"/>
      <c r="Q36" s="1805"/>
      <c r="S36" s="811"/>
    </row>
    <row r="37" spans="1:33" s="685" customFormat="1" ht="15">
      <c r="A37" s="684">
        <v>23</v>
      </c>
      <c r="B37" s="931"/>
      <c r="C37" s="831"/>
      <c r="D37" s="1352"/>
      <c r="E37" s="1805">
        <v>203</v>
      </c>
      <c r="F37" s="1811"/>
      <c r="G37" s="1796"/>
      <c r="H37" s="1814"/>
      <c r="I37" s="1805">
        <v>322</v>
      </c>
      <c r="J37" s="1821"/>
      <c r="K37" s="1818"/>
      <c r="L37" s="1814"/>
      <c r="M37" s="1805"/>
      <c r="N37" s="1811"/>
      <c r="O37" s="1796"/>
      <c r="P37" s="1814"/>
      <c r="Q37" s="1805"/>
      <c r="S37" s="811"/>
    </row>
    <row r="38" spans="1:33" s="685" customFormat="1" ht="15">
      <c r="A38" s="684">
        <v>24</v>
      </c>
      <c r="B38" s="931"/>
      <c r="C38" s="831"/>
      <c r="D38" s="1352"/>
      <c r="E38" s="1805">
        <v>185</v>
      </c>
      <c r="F38" s="1811"/>
      <c r="G38" s="1796"/>
      <c r="H38" s="1814"/>
      <c r="I38" s="1805">
        <v>267</v>
      </c>
      <c r="J38" s="1821"/>
      <c r="K38" s="1818"/>
      <c r="L38" s="1814"/>
      <c r="M38" s="1805"/>
      <c r="N38" s="1811"/>
      <c r="O38" s="1796"/>
      <c r="P38" s="1814"/>
      <c r="Q38" s="1805"/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6610</v>
      </c>
      <c r="F39" s="1796"/>
      <c r="G39" s="1796"/>
      <c r="H39" s="1796"/>
      <c r="I39" s="1795">
        <f>SUM(I15:I38)</f>
        <v>10265</v>
      </c>
      <c r="J39" s="1796"/>
      <c r="K39" s="1796"/>
      <c r="L39" s="1796"/>
      <c r="M39" s="1795">
        <f>SUM(M15:M38)</f>
        <v>0</v>
      </c>
      <c r="N39" s="1796"/>
      <c r="O39" s="1796"/>
      <c r="P39" s="1796"/>
      <c r="Q39" s="1795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rgb="FF92D050"/>
  </sheetPr>
  <dimension ref="A1:AG47"/>
  <sheetViews>
    <sheetView zoomScale="85" zoomScaleNormal="85" workbookViewId="0">
      <selection activeCell="E15" sqref="E15:E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356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355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470</v>
      </c>
      <c r="B8" s="1314" t="s">
        <v>466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361</v>
      </c>
      <c r="C10" s="2135"/>
      <c r="D10" s="2135"/>
      <c r="E10" s="2136"/>
      <c r="F10" s="3077" t="s">
        <v>362</v>
      </c>
      <c r="G10" s="2135"/>
      <c r="H10" s="2135"/>
      <c r="I10" s="2136"/>
      <c r="J10" s="3077" t="str">
        <f>B10</f>
        <v>КЛ-10 кВ "Город-4"</v>
      </c>
      <c r="K10" s="3016"/>
      <c r="L10" s="3016"/>
      <c r="M10" s="3017"/>
      <c r="N10" s="3077" t="str">
        <f>F10</f>
        <v>КЛ-10 кВ "Город"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4000</v>
      </c>
      <c r="F11" s="3077" t="s">
        <v>14</v>
      </c>
      <c r="G11" s="2135"/>
      <c r="H11" s="678"/>
      <c r="I11" s="679">
        <v>3000</v>
      </c>
      <c r="J11" s="3077" t="s">
        <v>14</v>
      </c>
      <c r="K11" s="2135"/>
      <c r="L11" s="678"/>
      <c r="M11" s="679">
        <f>E11</f>
        <v>4000</v>
      </c>
      <c r="N11" s="3077" t="s">
        <v>14</v>
      </c>
      <c r="O11" s="2135"/>
      <c r="P11" s="678"/>
      <c r="Q11" s="679">
        <f>I11</f>
        <v>3000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1353"/>
      <c r="J14" s="931"/>
      <c r="K14" s="831"/>
      <c r="L14" s="789"/>
      <c r="M14" s="1353"/>
      <c r="N14" s="825"/>
      <c r="O14" s="789"/>
      <c r="P14" s="789"/>
      <c r="Q14" s="1353"/>
      <c r="S14" s="811"/>
    </row>
    <row r="15" spans="1:33" s="1369" customFormat="1" ht="15">
      <c r="A15" s="1362">
        <v>1</v>
      </c>
      <c r="B15" s="931"/>
      <c r="C15" s="1364"/>
      <c r="D15" s="789"/>
      <c r="E15" s="1355">
        <v>132</v>
      </c>
      <c r="F15" s="1806"/>
      <c r="G15" s="789"/>
      <c r="H15" s="1810"/>
      <c r="I15" s="1805">
        <v>449</v>
      </c>
      <c r="J15" s="1820"/>
      <c r="K15" s="1816"/>
      <c r="L15" s="1810"/>
      <c r="M15" s="1805"/>
      <c r="N15" s="1806"/>
      <c r="O15" s="1807"/>
      <c r="P15" s="1810"/>
      <c r="Q15" s="1805"/>
      <c r="S15" s="1370"/>
    </row>
    <row r="16" spans="1:33" s="681" customFormat="1" ht="15">
      <c r="A16" s="684">
        <v>2</v>
      </c>
      <c r="B16" s="931"/>
      <c r="C16" s="831"/>
      <c r="D16" s="789"/>
      <c r="E16" s="1355">
        <v>118</v>
      </c>
      <c r="F16" s="1811"/>
      <c r="G16" s="789"/>
      <c r="H16" s="1814"/>
      <c r="I16" s="1805">
        <v>405</v>
      </c>
      <c r="J16" s="1821"/>
      <c r="K16" s="1818"/>
      <c r="L16" s="1814"/>
      <c r="M16" s="1805"/>
      <c r="N16" s="1811"/>
      <c r="O16" s="1796"/>
      <c r="P16" s="1814"/>
      <c r="Q16" s="1805"/>
      <c r="S16" s="811"/>
    </row>
    <row r="17" spans="1:19" s="681" customFormat="1" ht="15">
      <c r="A17" s="684">
        <v>3</v>
      </c>
      <c r="B17" s="931"/>
      <c r="C17" s="831"/>
      <c r="D17" s="789"/>
      <c r="E17" s="1355">
        <v>107</v>
      </c>
      <c r="F17" s="1811"/>
      <c r="G17" s="789"/>
      <c r="H17" s="1814"/>
      <c r="I17" s="1805">
        <v>381</v>
      </c>
      <c r="J17" s="1821"/>
      <c r="K17" s="1818"/>
      <c r="L17" s="1814"/>
      <c r="M17" s="1805"/>
      <c r="N17" s="1811"/>
      <c r="O17" s="1796"/>
      <c r="P17" s="1814"/>
      <c r="Q17" s="1805"/>
      <c r="S17" s="811"/>
    </row>
    <row r="18" spans="1:19" s="681" customFormat="1" ht="15">
      <c r="A18" s="684">
        <v>4</v>
      </c>
      <c r="B18" s="931"/>
      <c r="C18" s="831"/>
      <c r="D18" s="789"/>
      <c r="E18" s="1355">
        <v>110</v>
      </c>
      <c r="F18" s="1811"/>
      <c r="G18" s="789"/>
      <c r="H18" s="1814"/>
      <c r="I18" s="1805">
        <v>343</v>
      </c>
      <c r="J18" s="1821"/>
      <c r="K18" s="1818"/>
      <c r="L18" s="1814"/>
      <c r="M18" s="1805"/>
      <c r="N18" s="1811"/>
      <c r="O18" s="1796"/>
      <c r="P18" s="1814"/>
      <c r="Q18" s="1805"/>
      <c r="S18" s="811"/>
    </row>
    <row r="19" spans="1:19" s="681" customFormat="1" ht="15">
      <c r="A19" s="684">
        <v>5</v>
      </c>
      <c r="B19" s="931"/>
      <c r="C19" s="831"/>
      <c r="D19" s="789"/>
      <c r="E19" s="1355">
        <v>109</v>
      </c>
      <c r="F19" s="1811"/>
      <c r="G19" s="789"/>
      <c r="H19" s="1814"/>
      <c r="I19" s="1805">
        <v>344</v>
      </c>
      <c r="J19" s="1821"/>
      <c r="K19" s="1818"/>
      <c r="L19" s="1814"/>
      <c r="M19" s="1805"/>
      <c r="N19" s="1811"/>
      <c r="O19" s="1796"/>
      <c r="P19" s="1814"/>
      <c r="Q19" s="1805"/>
      <c r="S19" s="811"/>
    </row>
    <row r="20" spans="1:19" s="681" customFormat="1" ht="15">
      <c r="A20" s="684">
        <v>6</v>
      </c>
      <c r="B20" s="931"/>
      <c r="C20" s="831"/>
      <c r="D20" s="789"/>
      <c r="E20" s="1355">
        <v>122</v>
      </c>
      <c r="F20" s="1811"/>
      <c r="G20" s="789"/>
      <c r="H20" s="1814"/>
      <c r="I20" s="1805">
        <v>379</v>
      </c>
      <c r="J20" s="1821"/>
      <c r="K20" s="1818"/>
      <c r="L20" s="1814"/>
      <c r="M20" s="1805"/>
      <c r="N20" s="1811"/>
      <c r="O20" s="1796"/>
      <c r="P20" s="1814"/>
      <c r="Q20" s="1805"/>
      <c r="S20" s="811"/>
    </row>
    <row r="21" spans="1:19" s="681" customFormat="1" ht="15">
      <c r="A21" s="684">
        <v>7</v>
      </c>
      <c r="B21" s="931"/>
      <c r="C21" s="831"/>
      <c r="D21" s="789"/>
      <c r="E21" s="1355">
        <v>164</v>
      </c>
      <c r="F21" s="1811"/>
      <c r="G21" s="789"/>
      <c r="H21" s="1814"/>
      <c r="I21" s="1805">
        <v>491</v>
      </c>
      <c r="J21" s="1821"/>
      <c r="K21" s="1818"/>
      <c r="L21" s="1814"/>
      <c r="M21" s="1805"/>
      <c r="N21" s="1811"/>
      <c r="O21" s="1796"/>
      <c r="P21" s="1814"/>
      <c r="Q21" s="1805"/>
      <c r="S21" s="811"/>
    </row>
    <row r="22" spans="1:19" s="681" customFormat="1" ht="15">
      <c r="A22" s="684">
        <v>8</v>
      </c>
      <c r="B22" s="931"/>
      <c r="C22" s="831"/>
      <c r="D22" s="789"/>
      <c r="E22" s="1355">
        <v>202</v>
      </c>
      <c r="F22" s="1811"/>
      <c r="G22" s="789"/>
      <c r="H22" s="1814"/>
      <c r="I22" s="1805">
        <v>652</v>
      </c>
      <c r="J22" s="1821"/>
      <c r="K22" s="1818"/>
      <c r="L22" s="1814"/>
      <c r="M22" s="1805"/>
      <c r="N22" s="1811"/>
      <c r="O22" s="1796"/>
      <c r="P22" s="1814"/>
      <c r="Q22" s="1805"/>
      <c r="S22" s="811"/>
    </row>
    <row r="23" spans="1:19" s="681" customFormat="1" ht="15">
      <c r="A23" s="684">
        <v>9</v>
      </c>
      <c r="B23" s="931"/>
      <c r="C23" s="831"/>
      <c r="D23" s="789"/>
      <c r="E23" s="1355">
        <v>216</v>
      </c>
      <c r="F23" s="1811"/>
      <c r="G23" s="789"/>
      <c r="H23" s="1814"/>
      <c r="I23" s="1805">
        <v>1013</v>
      </c>
      <c r="J23" s="1821"/>
      <c r="K23" s="1818"/>
      <c r="L23" s="1814"/>
      <c r="M23" s="1805"/>
      <c r="N23" s="1811"/>
      <c r="O23" s="1796"/>
      <c r="P23" s="1814"/>
      <c r="Q23" s="1805"/>
      <c r="S23" s="811"/>
    </row>
    <row r="24" spans="1:19" s="681" customFormat="1" ht="15">
      <c r="A24" s="684">
        <v>10</v>
      </c>
      <c r="B24" s="931"/>
      <c r="C24" s="831"/>
      <c r="D24" s="789"/>
      <c r="E24" s="1355">
        <v>220</v>
      </c>
      <c r="F24" s="1811"/>
      <c r="G24" s="789"/>
      <c r="H24" s="1814"/>
      <c r="I24" s="1805">
        <v>1012</v>
      </c>
      <c r="J24" s="1821"/>
      <c r="K24" s="1818"/>
      <c r="L24" s="1814"/>
      <c r="M24" s="1805"/>
      <c r="N24" s="1811"/>
      <c r="O24" s="1796"/>
      <c r="P24" s="1814"/>
      <c r="Q24" s="1805"/>
      <c r="S24" s="811"/>
    </row>
    <row r="25" spans="1:19" s="681" customFormat="1" ht="15">
      <c r="A25" s="684">
        <v>11</v>
      </c>
      <c r="B25" s="931"/>
      <c r="C25" s="831"/>
      <c r="D25" s="789"/>
      <c r="E25" s="1355">
        <v>211</v>
      </c>
      <c r="F25" s="1811"/>
      <c r="G25" s="789"/>
      <c r="H25" s="1814"/>
      <c r="I25" s="1805">
        <v>843</v>
      </c>
      <c r="J25" s="1821"/>
      <c r="K25" s="1818"/>
      <c r="L25" s="1814"/>
      <c r="M25" s="1805"/>
      <c r="N25" s="1811"/>
      <c r="O25" s="1796"/>
      <c r="P25" s="1814"/>
      <c r="Q25" s="1805"/>
      <c r="S25" s="811"/>
    </row>
    <row r="26" spans="1:19" s="681" customFormat="1" ht="15">
      <c r="A26" s="684">
        <v>12</v>
      </c>
      <c r="B26" s="931"/>
      <c r="C26" s="831"/>
      <c r="D26" s="789"/>
      <c r="E26" s="1355">
        <v>214</v>
      </c>
      <c r="F26" s="1811"/>
      <c r="G26" s="789"/>
      <c r="H26" s="1814"/>
      <c r="I26" s="1805">
        <v>993</v>
      </c>
      <c r="J26" s="1821"/>
      <c r="K26" s="1818"/>
      <c r="L26" s="1814"/>
      <c r="M26" s="1805"/>
      <c r="N26" s="1811"/>
      <c r="O26" s="1796"/>
      <c r="P26" s="1814"/>
      <c r="Q26" s="1805"/>
      <c r="S26" s="811"/>
    </row>
    <row r="27" spans="1:19" s="681" customFormat="1" ht="15">
      <c r="A27" s="684">
        <v>13</v>
      </c>
      <c r="B27" s="931"/>
      <c r="C27" s="831"/>
      <c r="D27" s="789"/>
      <c r="E27" s="1355">
        <v>218</v>
      </c>
      <c r="F27" s="1811"/>
      <c r="G27" s="789"/>
      <c r="H27" s="1814"/>
      <c r="I27" s="1805">
        <v>800</v>
      </c>
      <c r="J27" s="1821"/>
      <c r="K27" s="1818"/>
      <c r="L27" s="1814"/>
      <c r="M27" s="1805"/>
      <c r="N27" s="1811"/>
      <c r="O27" s="1796"/>
      <c r="P27" s="1814"/>
      <c r="Q27" s="1805"/>
      <c r="S27" s="811"/>
    </row>
    <row r="28" spans="1:19" s="681" customFormat="1" ht="15">
      <c r="A28" s="684">
        <v>14</v>
      </c>
      <c r="B28" s="931"/>
      <c r="C28" s="831"/>
      <c r="D28" s="789"/>
      <c r="E28" s="1355">
        <v>192</v>
      </c>
      <c r="F28" s="1811"/>
      <c r="G28" s="789"/>
      <c r="H28" s="1814"/>
      <c r="I28" s="1805">
        <v>1138</v>
      </c>
      <c r="J28" s="1821"/>
      <c r="K28" s="1818"/>
      <c r="L28" s="1814"/>
      <c r="M28" s="1805"/>
      <c r="N28" s="1811"/>
      <c r="O28" s="1796"/>
      <c r="P28" s="1814"/>
      <c r="Q28" s="1805"/>
      <c r="S28" s="811"/>
    </row>
    <row r="29" spans="1:19" s="681" customFormat="1" ht="15">
      <c r="A29" s="684">
        <v>15</v>
      </c>
      <c r="B29" s="931"/>
      <c r="C29" s="831"/>
      <c r="D29" s="789"/>
      <c r="E29" s="1355">
        <v>186</v>
      </c>
      <c r="F29" s="1811"/>
      <c r="G29" s="789"/>
      <c r="H29" s="1814"/>
      <c r="I29" s="1805">
        <v>1056</v>
      </c>
      <c r="J29" s="1821"/>
      <c r="K29" s="1818"/>
      <c r="L29" s="1814"/>
      <c r="M29" s="1805"/>
      <c r="N29" s="1811"/>
      <c r="O29" s="1796"/>
      <c r="P29" s="1814"/>
      <c r="Q29" s="1805"/>
      <c r="S29" s="811"/>
    </row>
    <row r="30" spans="1:19" s="681" customFormat="1" ht="15">
      <c r="A30" s="684">
        <v>16</v>
      </c>
      <c r="B30" s="931"/>
      <c r="C30" s="831"/>
      <c r="D30" s="789"/>
      <c r="E30" s="1355">
        <v>183</v>
      </c>
      <c r="F30" s="1811"/>
      <c r="G30" s="789"/>
      <c r="H30" s="1814"/>
      <c r="I30" s="1805">
        <v>942</v>
      </c>
      <c r="J30" s="1821"/>
      <c r="K30" s="1818"/>
      <c r="L30" s="1814"/>
      <c r="M30" s="1805"/>
      <c r="N30" s="1811"/>
      <c r="O30" s="1796"/>
      <c r="P30" s="1814"/>
      <c r="Q30" s="1805"/>
      <c r="S30" s="811"/>
    </row>
    <row r="31" spans="1:19" s="685" customFormat="1" ht="15">
      <c r="A31" s="684">
        <v>17</v>
      </c>
      <c r="B31" s="931"/>
      <c r="C31" s="831"/>
      <c r="D31" s="789"/>
      <c r="E31" s="1355">
        <v>192</v>
      </c>
      <c r="F31" s="1811"/>
      <c r="G31" s="789"/>
      <c r="H31" s="1814"/>
      <c r="I31" s="1805">
        <v>1005</v>
      </c>
      <c r="J31" s="1821"/>
      <c r="K31" s="1818"/>
      <c r="L31" s="1814"/>
      <c r="M31" s="1805"/>
      <c r="N31" s="1811"/>
      <c r="O31" s="1796"/>
      <c r="P31" s="1814"/>
      <c r="Q31" s="1805"/>
      <c r="S31" s="811"/>
    </row>
    <row r="32" spans="1:19" s="685" customFormat="1" ht="15">
      <c r="A32" s="684">
        <v>18</v>
      </c>
      <c r="B32" s="931"/>
      <c r="C32" s="831"/>
      <c r="D32" s="789"/>
      <c r="E32" s="1355">
        <v>209</v>
      </c>
      <c r="F32" s="1811"/>
      <c r="G32" s="789"/>
      <c r="H32" s="1814"/>
      <c r="I32" s="1805">
        <v>809</v>
      </c>
      <c r="J32" s="1821"/>
      <c r="K32" s="1818"/>
      <c r="L32" s="1814"/>
      <c r="M32" s="1805"/>
      <c r="N32" s="1811"/>
      <c r="O32" s="1796"/>
      <c r="P32" s="1814"/>
      <c r="Q32" s="1805"/>
      <c r="S32" s="811"/>
    </row>
    <row r="33" spans="1:33" s="685" customFormat="1" ht="15">
      <c r="A33" s="684">
        <v>19</v>
      </c>
      <c r="B33" s="931"/>
      <c r="C33" s="831"/>
      <c r="D33" s="789"/>
      <c r="E33" s="1355">
        <v>234</v>
      </c>
      <c r="F33" s="1811"/>
      <c r="G33" s="789"/>
      <c r="H33" s="1814"/>
      <c r="I33" s="1805">
        <v>790</v>
      </c>
      <c r="J33" s="1821"/>
      <c r="K33" s="1818"/>
      <c r="L33" s="1814"/>
      <c r="M33" s="1805"/>
      <c r="N33" s="1811"/>
      <c r="O33" s="1796"/>
      <c r="P33" s="1814"/>
      <c r="Q33" s="1805"/>
      <c r="S33" s="811"/>
    </row>
    <row r="34" spans="1:33" s="685" customFormat="1" ht="15">
      <c r="A34" s="684">
        <v>20</v>
      </c>
      <c r="B34" s="931"/>
      <c r="C34" s="831"/>
      <c r="D34" s="789"/>
      <c r="E34" s="1355">
        <v>255</v>
      </c>
      <c r="F34" s="1811"/>
      <c r="G34" s="789"/>
      <c r="H34" s="1814"/>
      <c r="I34" s="1805">
        <v>777</v>
      </c>
      <c r="J34" s="1821"/>
      <c r="K34" s="1818"/>
      <c r="L34" s="1814"/>
      <c r="M34" s="1805"/>
      <c r="N34" s="1811"/>
      <c r="O34" s="1796"/>
      <c r="P34" s="1814"/>
      <c r="Q34" s="1805"/>
      <c r="S34" s="811"/>
    </row>
    <row r="35" spans="1:33" s="685" customFormat="1" ht="15">
      <c r="A35" s="684">
        <v>21</v>
      </c>
      <c r="B35" s="931"/>
      <c r="C35" s="831"/>
      <c r="D35" s="789"/>
      <c r="E35" s="1355">
        <v>239</v>
      </c>
      <c r="F35" s="1811"/>
      <c r="G35" s="789"/>
      <c r="H35" s="1814"/>
      <c r="I35" s="1805">
        <v>678</v>
      </c>
      <c r="J35" s="1821"/>
      <c r="K35" s="1818"/>
      <c r="L35" s="1814"/>
      <c r="M35" s="1805"/>
      <c r="N35" s="1811"/>
      <c r="O35" s="1796"/>
      <c r="P35" s="1814"/>
      <c r="Q35" s="1805"/>
      <c r="S35" s="811"/>
    </row>
    <row r="36" spans="1:33" s="685" customFormat="1" ht="15">
      <c r="A36" s="684">
        <v>22</v>
      </c>
      <c r="B36" s="931"/>
      <c r="C36" s="831"/>
      <c r="D36" s="789"/>
      <c r="E36" s="1355">
        <v>235</v>
      </c>
      <c r="F36" s="1811"/>
      <c r="G36" s="789"/>
      <c r="H36" s="1814"/>
      <c r="I36" s="1805">
        <v>664</v>
      </c>
      <c r="J36" s="1821"/>
      <c r="K36" s="1818"/>
      <c r="L36" s="1814"/>
      <c r="M36" s="1805"/>
      <c r="N36" s="1811"/>
      <c r="O36" s="1796"/>
      <c r="P36" s="1814"/>
      <c r="Q36" s="1805"/>
      <c r="S36" s="811"/>
    </row>
    <row r="37" spans="1:33" s="685" customFormat="1" ht="15">
      <c r="A37" s="684">
        <v>23</v>
      </c>
      <c r="B37" s="931"/>
      <c r="C37" s="831"/>
      <c r="D37" s="1352"/>
      <c r="E37" s="1805">
        <v>199</v>
      </c>
      <c r="F37" s="1811"/>
      <c r="G37" s="1796"/>
      <c r="H37" s="1814"/>
      <c r="I37" s="1805">
        <v>596</v>
      </c>
      <c r="J37" s="1821"/>
      <c r="K37" s="1818"/>
      <c r="L37" s="1814"/>
      <c r="M37" s="1805"/>
      <c r="N37" s="1811"/>
      <c r="O37" s="1796"/>
      <c r="P37" s="1814"/>
      <c r="Q37" s="1805"/>
      <c r="S37" s="811"/>
    </row>
    <row r="38" spans="1:33" s="685" customFormat="1" ht="15">
      <c r="A38" s="684">
        <v>24</v>
      </c>
      <c r="B38" s="931"/>
      <c r="C38" s="831"/>
      <c r="D38" s="1352"/>
      <c r="E38" s="1805">
        <v>163</v>
      </c>
      <c r="F38" s="1811"/>
      <c r="G38" s="1796"/>
      <c r="H38" s="1814"/>
      <c r="I38" s="1805">
        <v>510</v>
      </c>
      <c r="J38" s="1821"/>
      <c r="K38" s="1818"/>
      <c r="L38" s="1814"/>
      <c r="M38" s="1805"/>
      <c r="N38" s="1811"/>
      <c r="O38" s="1796"/>
      <c r="P38" s="1814"/>
      <c r="Q38" s="1805"/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4430</v>
      </c>
      <c r="F39" s="1796"/>
      <c r="G39" s="1796"/>
      <c r="H39" s="1796"/>
      <c r="I39" s="1795">
        <f>SUM(I15:I38)</f>
        <v>17070</v>
      </c>
      <c r="J39" s="1796"/>
      <c r="K39" s="1796"/>
      <c r="L39" s="1796"/>
      <c r="M39" s="1795">
        <f>SUM(M15:M38)</f>
        <v>0</v>
      </c>
      <c r="N39" s="1796"/>
      <c r="O39" s="1796"/>
      <c r="P39" s="1796"/>
      <c r="Q39" s="1795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356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355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471</v>
      </c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363</v>
      </c>
      <c r="C10" s="2135"/>
      <c r="D10" s="2135"/>
      <c r="E10" s="2136"/>
      <c r="F10" s="3077"/>
      <c r="G10" s="2135"/>
      <c r="H10" s="2135"/>
      <c r="I10" s="2136"/>
      <c r="J10" s="3077" t="str">
        <f>B10</f>
        <v>КЛ-10 кВ "Город-3"</v>
      </c>
      <c r="K10" s="3016"/>
      <c r="L10" s="3016"/>
      <c r="M10" s="3017"/>
      <c r="N10" s="3077">
        <f>F10</f>
        <v>0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2000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2000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826"/>
      <c r="J14" s="931"/>
      <c r="K14" s="831"/>
      <c r="L14" s="789"/>
      <c r="M14" s="1353"/>
      <c r="N14" s="825"/>
      <c r="O14" s="789"/>
      <c r="P14" s="789"/>
      <c r="Q14" s="826"/>
      <c r="S14" s="811"/>
    </row>
    <row r="15" spans="1:33" s="1369" customFormat="1" ht="15">
      <c r="A15" s="1362">
        <v>1</v>
      </c>
      <c r="B15" s="931"/>
      <c r="C15" s="1364"/>
      <c r="D15" s="789"/>
      <c r="E15" s="1355">
        <v>0</v>
      </c>
      <c r="F15" s="1806"/>
      <c r="G15" s="789"/>
      <c r="H15" s="1807"/>
      <c r="I15" s="1808"/>
      <c r="J15" s="1815"/>
      <c r="K15" s="1816"/>
      <c r="L15" s="1810"/>
      <c r="M15" s="1805">
        <v>0</v>
      </c>
      <c r="N15" s="1366"/>
      <c r="O15" s="1367"/>
      <c r="P15" s="1367"/>
      <c r="Q15" s="1368"/>
      <c r="S15" s="1370"/>
    </row>
    <row r="16" spans="1:33" s="681" customFormat="1" ht="15">
      <c r="A16" s="684">
        <v>2</v>
      </c>
      <c r="B16" s="931"/>
      <c r="C16" s="831"/>
      <c r="D16" s="789"/>
      <c r="E16" s="1355">
        <v>0</v>
      </c>
      <c r="F16" s="1811"/>
      <c r="G16" s="789"/>
      <c r="H16" s="1796"/>
      <c r="I16" s="1812"/>
      <c r="J16" s="1817"/>
      <c r="K16" s="1818"/>
      <c r="L16" s="1814"/>
      <c r="M16" s="1805">
        <v>0</v>
      </c>
      <c r="N16" s="1130"/>
      <c r="O16" s="789"/>
      <c r="P16" s="789"/>
      <c r="Q16" s="1131"/>
      <c r="S16" s="811"/>
    </row>
    <row r="17" spans="1:19" s="681" customFormat="1" ht="15">
      <c r="A17" s="684">
        <v>3</v>
      </c>
      <c r="B17" s="931"/>
      <c r="C17" s="831"/>
      <c r="D17" s="789"/>
      <c r="E17" s="1355">
        <v>0</v>
      </c>
      <c r="F17" s="1811"/>
      <c r="G17" s="789"/>
      <c r="H17" s="1796"/>
      <c r="I17" s="1812"/>
      <c r="J17" s="1817"/>
      <c r="K17" s="1818"/>
      <c r="L17" s="1814"/>
      <c r="M17" s="1805">
        <v>0</v>
      </c>
      <c r="N17" s="1130"/>
      <c r="O17" s="789"/>
      <c r="P17" s="789"/>
      <c r="Q17" s="1131"/>
      <c r="S17" s="811"/>
    </row>
    <row r="18" spans="1:19" s="681" customFormat="1" ht="15">
      <c r="A18" s="684">
        <v>4</v>
      </c>
      <c r="B18" s="931"/>
      <c r="C18" s="831"/>
      <c r="D18" s="789"/>
      <c r="E18" s="1355">
        <v>0</v>
      </c>
      <c r="F18" s="1811"/>
      <c r="G18" s="789"/>
      <c r="H18" s="1796"/>
      <c r="I18" s="1812"/>
      <c r="J18" s="1817"/>
      <c r="K18" s="1818"/>
      <c r="L18" s="1814"/>
      <c r="M18" s="1805">
        <v>0</v>
      </c>
      <c r="N18" s="1130"/>
      <c r="O18" s="789"/>
      <c r="P18" s="789"/>
      <c r="Q18" s="1131"/>
      <c r="S18" s="811"/>
    </row>
    <row r="19" spans="1:19" s="681" customFormat="1" ht="15">
      <c r="A19" s="684">
        <v>5</v>
      </c>
      <c r="B19" s="931"/>
      <c r="C19" s="831"/>
      <c r="D19" s="789"/>
      <c r="E19" s="1355">
        <v>0</v>
      </c>
      <c r="F19" s="1811"/>
      <c r="G19" s="789"/>
      <c r="H19" s="1796"/>
      <c r="I19" s="1812"/>
      <c r="J19" s="1817"/>
      <c r="K19" s="1818"/>
      <c r="L19" s="1814"/>
      <c r="M19" s="1805">
        <v>0</v>
      </c>
      <c r="N19" s="1130"/>
      <c r="O19" s="789"/>
      <c r="P19" s="789"/>
      <c r="Q19" s="1131"/>
      <c r="S19" s="811"/>
    </row>
    <row r="20" spans="1:19" s="681" customFormat="1" ht="15">
      <c r="A20" s="684">
        <v>6</v>
      </c>
      <c r="B20" s="931"/>
      <c r="C20" s="831"/>
      <c r="D20" s="789"/>
      <c r="E20" s="1355">
        <v>0</v>
      </c>
      <c r="F20" s="1811"/>
      <c r="G20" s="789"/>
      <c r="H20" s="1796"/>
      <c r="I20" s="1812"/>
      <c r="J20" s="1817"/>
      <c r="K20" s="1818"/>
      <c r="L20" s="1814"/>
      <c r="M20" s="1805">
        <v>0</v>
      </c>
      <c r="N20" s="1130"/>
      <c r="O20" s="789"/>
      <c r="P20" s="789"/>
      <c r="Q20" s="1131"/>
      <c r="S20" s="811"/>
    </row>
    <row r="21" spans="1:19" s="681" customFormat="1" ht="15">
      <c r="A21" s="684">
        <v>7</v>
      </c>
      <c r="B21" s="931"/>
      <c r="C21" s="831"/>
      <c r="D21" s="789"/>
      <c r="E21" s="1355">
        <v>0</v>
      </c>
      <c r="F21" s="1811"/>
      <c r="G21" s="789"/>
      <c r="H21" s="1796"/>
      <c r="I21" s="1812"/>
      <c r="J21" s="1817"/>
      <c r="K21" s="1818"/>
      <c r="L21" s="1814"/>
      <c r="M21" s="1805">
        <v>0</v>
      </c>
      <c r="N21" s="1130"/>
      <c r="O21" s="789"/>
      <c r="P21" s="789"/>
      <c r="Q21" s="1131"/>
      <c r="S21" s="811"/>
    </row>
    <row r="22" spans="1:19" s="681" customFormat="1" ht="15">
      <c r="A22" s="684">
        <v>8</v>
      </c>
      <c r="B22" s="931"/>
      <c r="C22" s="831"/>
      <c r="D22" s="789"/>
      <c r="E22" s="1355">
        <v>0</v>
      </c>
      <c r="F22" s="1811"/>
      <c r="G22" s="789"/>
      <c r="H22" s="1796"/>
      <c r="I22" s="1812"/>
      <c r="J22" s="1817"/>
      <c r="K22" s="1818"/>
      <c r="L22" s="1814"/>
      <c r="M22" s="1805">
        <v>0</v>
      </c>
      <c r="N22" s="1130"/>
      <c r="O22" s="789"/>
      <c r="P22" s="789"/>
      <c r="Q22" s="1131"/>
      <c r="S22" s="811"/>
    </row>
    <row r="23" spans="1:19" s="681" customFormat="1" ht="15">
      <c r="A23" s="684">
        <v>9</v>
      </c>
      <c r="B23" s="931"/>
      <c r="C23" s="831"/>
      <c r="D23" s="789"/>
      <c r="E23" s="1355">
        <v>0</v>
      </c>
      <c r="F23" s="1811"/>
      <c r="G23" s="789"/>
      <c r="H23" s="1796"/>
      <c r="I23" s="1812"/>
      <c r="J23" s="1817"/>
      <c r="K23" s="1818"/>
      <c r="L23" s="1814"/>
      <c r="M23" s="1805">
        <v>0</v>
      </c>
      <c r="N23" s="1130"/>
      <c r="O23" s="789"/>
      <c r="P23" s="789"/>
      <c r="Q23" s="1131"/>
      <c r="S23" s="811"/>
    </row>
    <row r="24" spans="1:19" s="681" customFormat="1" ht="15">
      <c r="A24" s="684">
        <v>10</v>
      </c>
      <c r="B24" s="931"/>
      <c r="C24" s="831"/>
      <c r="D24" s="789"/>
      <c r="E24" s="1355">
        <v>0</v>
      </c>
      <c r="F24" s="1811"/>
      <c r="G24" s="789"/>
      <c r="H24" s="1796"/>
      <c r="I24" s="1812"/>
      <c r="J24" s="1817"/>
      <c r="K24" s="1818"/>
      <c r="L24" s="1814"/>
      <c r="M24" s="1805">
        <v>0</v>
      </c>
      <c r="N24" s="1130"/>
      <c r="O24" s="789"/>
      <c r="P24" s="789"/>
      <c r="Q24" s="1131"/>
      <c r="S24" s="811"/>
    </row>
    <row r="25" spans="1:19" s="681" customFormat="1" ht="15">
      <c r="A25" s="684">
        <v>11</v>
      </c>
      <c r="B25" s="931"/>
      <c r="C25" s="831"/>
      <c r="D25" s="789"/>
      <c r="E25" s="1355">
        <v>0</v>
      </c>
      <c r="F25" s="1811"/>
      <c r="G25" s="789"/>
      <c r="H25" s="1796"/>
      <c r="I25" s="1812"/>
      <c r="J25" s="1817"/>
      <c r="K25" s="1818"/>
      <c r="L25" s="1814"/>
      <c r="M25" s="1805">
        <v>0</v>
      </c>
      <c r="N25" s="1130"/>
      <c r="O25" s="789"/>
      <c r="P25" s="789"/>
      <c r="Q25" s="1131"/>
      <c r="S25" s="811"/>
    </row>
    <row r="26" spans="1:19" s="681" customFormat="1" ht="15">
      <c r="A26" s="684">
        <v>12</v>
      </c>
      <c r="B26" s="931"/>
      <c r="C26" s="831"/>
      <c r="D26" s="789"/>
      <c r="E26" s="1355">
        <v>0</v>
      </c>
      <c r="F26" s="1811"/>
      <c r="G26" s="789"/>
      <c r="H26" s="1796"/>
      <c r="I26" s="1812"/>
      <c r="J26" s="1817"/>
      <c r="K26" s="1818"/>
      <c r="L26" s="1814"/>
      <c r="M26" s="1805">
        <v>0</v>
      </c>
      <c r="N26" s="1130"/>
      <c r="O26" s="789"/>
      <c r="P26" s="789"/>
      <c r="Q26" s="1131"/>
      <c r="S26" s="811"/>
    </row>
    <row r="27" spans="1:19" s="681" customFormat="1" ht="15">
      <c r="A27" s="684">
        <v>13</v>
      </c>
      <c r="B27" s="931"/>
      <c r="C27" s="831"/>
      <c r="D27" s="789"/>
      <c r="E27" s="1355">
        <v>0</v>
      </c>
      <c r="F27" s="1811"/>
      <c r="G27" s="789"/>
      <c r="H27" s="1796"/>
      <c r="I27" s="1812"/>
      <c r="J27" s="1817"/>
      <c r="K27" s="1818"/>
      <c r="L27" s="1814"/>
      <c r="M27" s="1805">
        <v>0</v>
      </c>
      <c r="N27" s="1130"/>
      <c r="O27" s="789"/>
      <c r="P27" s="789"/>
      <c r="Q27" s="1131"/>
      <c r="S27" s="811"/>
    </row>
    <row r="28" spans="1:19" s="681" customFormat="1" ht="15">
      <c r="A28" s="684">
        <v>14</v>
      </c>
      <c r="B28" s="931"/>
      <c r="C28" s="831"/>
      <c r="D28" s="789"/>
      <c r="E28" s="1355">
        <v>0</v>
      </c>
      <c r="F28" s="1811"/>
      <c r="G28" s="789"/>
      <c r="H28" s="1796"/>
      <c r="I28" s="1812"/>
      <c r="J28" s="1817"/>
      <c r="K28" s="1818"/>
      <c r="L28" s="1814"/>
      <c r="M28" s="1805">
        <v>0</v>
      </c>
      <c r="N28" s="1130"/>
      <c r="O28" s="789"/>
      <c r="P28" s="789"/>
      <c r="Q28" s="1131"/>
      <c r="S28" s="811"/>
    </row>
    <row r="29" spans="1:19" s="681" customFormat="1" ht="15">
      <c r="A29" s="684">
        <v>15</v>
      </c>
      <c r="B29" s="931"/>
      <c r="C29" s="831"/>
      <c r="D29" s="789"/>
      <c r="E29" s="1355">
        <v>0</v>
      </c>
      <c r="F29" s="1811"/>
      <c r="G29" s="789"/>
      <c r="H29" s="1796"/>
      <c r="I29" s="1812"/>
      <c r="J29" s="1817"/>
      <c r="K29" s="1818"/>
      <c r="L29" s="1814"/>
      <c r="M29" s="1805">
        <v>0</v>
      </c>
      <c r="N29" s="1130"/>
      <c r="O29" s="789"/>
      <c r="P29" s="789"/>
      <c r="Q29" s="1131"/>
      <c r="S29" s="811"/>
    </row>
    <row r="30" spans="1:19" s="681" customFormat="1" ht="15">
      <c r="A30" s="684">
        <v>16</v>
      </c>
      <c r="B30" s="931"/>
      <c r="C30" s="831"/>
      <c r="D30" s="789"/>
      <c r="E30" s="1355">
        <v>0</v>
      </c>
      <c r="F30" s="1811"/>
      <c r="G30" s="789"/>
      <c r="H30" s="1796"/>
      <c r="I30" s="1812"/>
      <c r="J30" s="1817"/>
      <c r="K30" s="1818"/>
      <c r="L30" s="1814"/>
      <c r="M30" s="1805">
        <v>0</v>
      </c>
      <c r="N30" s="1130"/>
      <c r="O30" s="789"/>
      <c r="P30" s="789"/>
      <c r="Q30" s="1131"/>
      <c r="S30" s="811"/>
    </row>
    <row r="31" spans="1:19" s="685" customFormat="1" ht="15">
      <c r="A31" s="684">
        <v>17</v>
      </c>
      <c r="B31" s="931"/>
      <c r="C31" s="831"/>
      <c r="D31" s="789"/>
      <c r="E31" s="1355">
        <v>0</v>
      </c>
      <c r="F31" s="1811"/>
      <c r="G31" s="789"/>
      <c r="H31" s="1796"/>
      <c r="I31" s="1812"/>
      <c r="J31" s="1817"/>
      <c r="K31" s="1818"/>
      <c r="L31" s="1814"/>
      <c r="M31" s="1805">
        <v>0</v>
      </c>
      <c r="N31" s="1130"/>
      <c r="O31" s="789"/>
      <c r="P31" s="789"/>
      <c r="Q31" s="1131"/>
      <c r="S31" s="811"/>
    </row>
    <row r="32" spans="1:19" s="685" customFormat="1" ht="15">
      <c r="A32" s="684">
        <v>18</v>
      </c>
      <c r="B32" s="931"/>
      <c r="C32" s="831"/>
      <c r="D32" s="789"/>
      <c r="E32" s="1355">
        <v>0</v>
      </c>
      <c r="F32" s="1811"/>
      <c r="G32" s="789"/>
      <c r="H32" s="1796"/>
      <c r="I32" s="1812"/>
      <c r="J32" s="1817"/>
      <c r="K32" s="1818"/>
      <c r="L32" s="1814"/>
      <c r="M32" s="1805">
        <v>0</v>
      </c>
      <c r="N32" s="1130"/>
      <c r="O32" s="789"/>
      <c r="P32" s="789"/>
      <c r="Q32" s="1131"/>
      <c r="S32" s="811"/>
    </row>
    <row r="33" spans="1:33" s="685" customFormat="1" ht="15">
      <c r="A33" s="684">
        <v>19</v>
      </c>
      <c r="B33" s="931"/>
      <c r="C33" s="831"/>
      <c r="D33" s="789"/>
      <c r="E33" s="1355">
        <v>0</v>
      </c>
      <c r="F33" s="1811"/>
      <c r="G33" s="789"/>
      <c r="H33" s="1796"/>
      <c r="I33" s="1812"/>
      <c r="J33" s="1817"/>
      <c r="K33" s="1818"/>
      <c r="L33" s="1814"/>
      <c r="M33" s="1805">
        <v>0</v>
      </c>
      <c r="N33" s="1130"/>
      <c r="O33" s="789"/>
      <c r="P33" s="789"/>
      <c r="Q33" s="1131"/>
      <c r="S33" s="811"/>
    </row>
    <row r="34" spans="1:33" s="685" customFormat="1" ht="15">
      <c r="A34" s="684">
        <v>20</v>
      </c>
      <c r="B34" s="931"/>
      <c r="C34" s="831"/>
      <c r="D34" s="789"/>
      <c r="E34" s="1355">
        <v>0</v>
      </c>
      <c r="F34" s="1811"/>
      <c r="G34" s="789"/>
      <c r="H34" s="1796"/>
      <c r="I34" s="1812"/>
      <c r="J34" s="1817"/>
      <c r="K34" s="1818"/>
      <c r="L34" s="1814"/>
      <c r="M34" s="1805">
        <v>0</v>
      </c>
      <c r="N34" s="1130"/>
      <c r="O34" s="789"/>
      <c r="P34" s="789"/>
      <c r="Q34" s="1131"/>
      <c r="S34" s="811"/>
    </row>
    <row r="35" spans="1:33" s="685" customFormat="1" ht="15">
      <c r="A35" s="684">
        <v>21</v>
      </c>
      <c r="B35" s="931"/>
      <c r="C35" s="831"/>
      <c r="D35" s="789"/>
      <c r="E35" s="1355">
        <v>0</v>
      </c>
      <c r="F35" s="1811"/>
      <c r="G35" s="789"/>
      <c r="H35" s="1796"/>
      <c r="I35" s="1812"/>
      <c r="J35" s="1817"/>
      <c r="K35" s="1818"/>
      <c r="L35" s="1814"/>
      <c r="M35" s="1805">
        <v>0</v>
      </c>
      <c r="N35" s="1130"/>
      <c r="O35" s="789"/>
      <c r="P35" s="789"/>
      <c r="Q35" s="1131"/>
      <c r="S35" s="811"/>
    </row>
    <row r="36" spans="1:33" s="685" customFormat="1" ht="15">
      <c r="A36" s="684">
        <v>22</v>
      </c>
      <c r="B36" s="931"/>
      <c r="C36" s="831"/>
      <c r="D36" s="789"/>
      <c r="E36" s="1355">
        <v>0</v>
      </c>
      <c r="F36" s="1811"/>
      <c r="G36" s="789"/>
      <c r="H36" s="1796"/>
      <c r="I36" s="1812"/>
      <c r="J36" s="1817"/>
      <c r="K36" s="1818"/>
      <c r="L36" s="1814"/>
      <c r="M36" s="1805">
        <v>0</v>
      </c>
      <c r="N36" s="1130"/>
      <c r="O36" s="789"/>
      <c r="P36" s="789"/>
      <c r="Q36" s="1131"/>
      <c r="S36" s="811"/>
    </row>
    <row r="37" spans="1:33" s="685" customFormat="1" ht="15">
      <c r="A37" s="684">
        <v>23</v>
      </c>
      <c r="B37" s="931"/>
      <c r="C37" s="831"/>
      <c r="D37" s="1352"/>
      <c r="E37" s="1805">
        <v>0</v>
      </c>
      <c r="F37" s="1811"/>
      <c r="G37" s="1796"/>
      <c r="H37" s="1796"/>
      <c r="I37" s="1812"/>
      <c r="J37" s="1817"/>
      <c r="K37" s="1818"/>
      <c r="L37" s="1814"/>
      <c r="M37" s="1805">
        <v>0</v>
      </c>
      <c r="N37" s="1130"/>
      <c r="O37" s="789"/>
      <c r="P37" s="789"/>
      <c r="Q37" s="1131"/>
      <c r="S37" s="811"/>
    </row>
    <row r="38" spans="1:33" s="685" customFormat="1" ht="15">
      <c r="A38" s="684">
        <v>24</v>
      </c>
      <c r="B38" s="931"/>
      <c r="C38" s="831"/>
      <c r="D38" s="1352"/>
      <c r="E38" s="1805">
        <v>0</v>
      </c>
      <c r="F38" s="1811"/>
      <c r="G38" s="1796"/>
      <c r="H38" s="1796"/>
      <c r="I38" s="1812"/>
      <c r="J38" s="1817"/>
      <c r="K38" s="1818"/>
      <c r="L38" s="1814"/>
      <c r="M38" s="1805">
        <v>0</v>
      </c>
      <c r="N38" s="1130"/>
      <c r="O38" s="789"/>
      <c r="P38" s="789"/>
      <c r="Q38" s="1131"/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0</v>
      </c>
      <c r="F39" s="1796"/>
      <c r="G39" s="1796"/>
      <c r="H39" s="1796"/>
      <c r="I39" s="1801"/>
      <c r="J39" s="1796"/>
      <c r="K39" s="1796"/>
      <c r="L39" s="1796"/>
      <c r="M39" s="1795">
        <f>SUM(M15:M38)</f>
        <v>0</v>
      </c>
      <c r="N39" s="789"/>
      <c r="O39" s="789"/>
      <c r="P39" s="789"/>
      <c r="Q39" s="1169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364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355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472</v>
      </c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365</v>
      </c>
      <c r="C10" s="2135"/>
      <c r="D10" s="2135"/>
      <c r="E10" s="2136"/>
      <c r="F10" s="3077"/>
      <c r="G10" s="2135"/>
      <c r="H10" s="2135"/>
      <c r="I10" s="2136"/>
      <c r="J10" s="3077" t="str">
        <f>B10</f>
        <v>ВЛ-10 кВ "Семигородняя"</v>
      </c>
      <c r="K10" s="3016"/>
      <c r="L10" s="3016"/>
      <c r="M10" s="3017"/>
      <c r="N10" s="3077"/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1000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1000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826"/>
      <c r="J14" s="931"/>
      <c r="K14" s="831"/>
      <c r="L14" s="789"/>
      <c r="M14" s="1353"/>
      <c r="N14" s="825"/>
      <c r="O14" s="789"/>
      <c r="P14" s="789"/>
      <c r="Q14" s="826"/>
      <c r="S14" s="811"/>
    </row>
    <row r="15" spans="1:33" s="1369" customFormat="1" ht="15">
      <c r="A15" s="1362">
        <v>1</v>
      </c>
      <c r="B15" s="931"/>
      <c r="C15" s="1364"/>
      <c r="D15" s="789"/>
      <c r="E15" s="1355">
        <v>120</v>
      </c>
      <c r="F15" s="1806"/>
      <c r="G15" s="789"/>
      <c r="H15" s="1807"/>
      <c r="I15" s="1808"/>
      <c r="J15" s="1815"/>
      <c r="K15" s="1816"/>
      <c r="L15" s="1810"/>
      <c r="M15" s="1805">
        <v>128</v>
      </c>
      <c r="N15" s="1366"/>
      <c r="O15" s="1367"/>
      <c r="P15" s="1367"/>
      <c r="Q15" s="1368"/>
      <c r="S15" s="1370"/>
    </row>
    <row r="16" spans="1:33" s="681" customFormat="1" ht="15">
      <c r="A16" s="684">
        <v>2</v>
      </c>
      <c r="B16" s="931"/>
      <c r="C16" s="831"/>
      <c r="D16" s="789"/>
      <c r="E16" s="1355">
        <v>115</v>
      </c>
      <c r="F16" s="1811"/>
      <c r="G16" s="789"/>
      <c r="H16" s="1796"/>
      <c r="I16" s="1812"/>
      <c r="J16" s="1817"/>
      <c r="K16" s="1818"/>
      <c r="L16" s="1814"/>
      <c r="M16" s="1805">
        <v>125</v>
      </c>
      <c r="N16" s="1130"/>
      <c r="O16" s="789"/>
      <c r="P16" s="789"/>
      <c r="Q16" s="1131"/>
      <c r="S16" s="811"/>
    </row>
    <row r="17" spans="1:19" s="681" customFormat="1" ht="15">
      <c r="A17" s="684">
        <v>3</v>
      </c>
      <c r="B17" s="931"/>
      <c r="C17" s="831"/>
      <c r="D17" s="789"/>
      <c r="E17" s="1355">
        <v>111</v>
      </c>
      <c r="F17" s="1811"/>
      <c r="G17" s="789"/>
      <c r="H17" s="1796"/>
      <c r="I17" s="1812"/>
      <c r="J17" s="1817"/>
      <c r="K17" s="1818"/>
      <c r="L17" s="1814"/>
      <c r="M17" s="1805">
        <v>121</v>
      </c>
      <c r="N17" s="1130"/>
      <c r="O17" s="789"/>
      <c r="P17" s="789"/>
      <c r="Q17" s="1131"/>
      <c r="S17" s="811"/>
    </row>
    <row r="18" spans="1:19" s="681" customFormat="1" ht="15">
      <c r="A18" s="684">
        <v>4</v>
      </c>
      <c r="B18" s="931"/>
      <c r="C18" s="831"/>
      <c r="D18" s="789"/>
      <c r="E18" s="1355">
        <v>101</v>
      </c>
      <c r="F18" s="1811"/>
      <c r="G18" s="789"/>
      <c r="H18" s="1796"/>
      <c r="I18" s="1812"/>
      <c r="J18" s="1817"/>
      <c r="K18" s="1818"/>
      <c r="L18" s="1814"/>
      <c r="M18" s="1805">
        <v>113</v>
      </c>
      <c r="N18" s="1130"/>
      <c r="O18" s="789"/>
      <c r="P18" s="789"/>
      <c r="Q18" s="1131"/>
      <c r="S18" s="811"/>
    </row>
    <row r="19" spans="1:19" s="681" customFormat="1" ht="15">
      <c r="A19" s="684">
        <v>5</v>
      </c>
      <c r="B19" s="931"/>
      <c r="C19" s="831"/>
      <c r="D19" s="789"/>
      <c r="E19" s="1355">
        <v>88</v>
      </c>
      <c r="F19" s="1811"/>
      <c r="G19" s="789"/>
      <c r="H19" s="1796"/>
      <c r="I19" s="1812"/>
      <c r="J19" s="1817"/>
      <c r="K19" s="1818"/>
      <c r="L19" s="1814"/>
      <c r="M19" s="1805">
        <v>100</v>
      </c>
      <c r="N19" s="1130"/>
      <c r="O19" s="789"/>
      <c r="P19" s="789"/>
      <c r="Q19" s="1131"/>
      <c r="S19" s="811"/>
    </row>
    <row r="20" spans="1:19" s="681" customFormat="1" ht="15">
      <c r="A20" s="684">
        <v>6</v>
      </c>
      <c r="B20" s="931"/>
      <c r="C20" s="831"/>
      <c r="D20" s="789"/>
      <c r="E20" s="1355">
        <v>106</v>
      </c>
      <c r="F20" s="1811"/>
      <c r="G20" s="789"/>
      <c r="H20" s="1796"/>
      <c r="I20" s="1812"/>
      <c r="J20" s="1817"/>
      <c r="K20" s="1818"/>
      <c r="L20" s="1814"/>
      <c r="M20" s="1805">
        <v>104</v>
      </c>
      <c r="N20" s="1130"/>
      <c r="O20" s="789"/>
      <c r="P20" s="789"/>
      <c r="Q20" s="1131"/>
      <c r="S20" s="811"/>
    </row>
    <row r="21" spans="1:19" s="681" customFormat="1" ht="15">
      <c r="A21" s="684">
        <v>7</v>
      </c>
      <c r="B21" s="931"/>
      <c r="C21" s="831"/>
      <c r="D21" s="789"/>
      <c r="E21" s="1355">
        <v>122</v>
      </c>
      <c r="F21" s="1811"/>
      <c r="G21" s="789"/>
      <c r="H21" s="1796"/>
      <c r="I21" s="1812"/>
      <c r="J21" s="1817"/>
      <c r="K21" s="1818"/>
      <c r="L21" s="1814"/>
      <c r="M21" s="1805">
        <v>104</v>
      </c>
      <c r="N21" s="1130"/>
      <c r="O21" s="789"/>
      <c r="P21" s="789"/>
      <c r="Q21" s="1131"/>
      <c r="S21" s="811"/>
    </row>
    <row r="22" spans="1:19" s="681" customFormat="1" ht="15">
      <c r="A22" s="684">
        <v>8</v>
      </c>
      <c r="B22" s="931"/>
      <c r="C22" s="831"/>
      <c r="D22" s="789"/>
      <c r="E22" s="1355">
        <v>151</v>
      </c>
      <c r="F22" s="1811"/>
      <c r="G22" s="789"/>
      <c r="H22" s="1796"/>
      <c r="I22" s="1812"/>
      <c r="J22" s="1817"/>
      <c r="K22" s="1818"/>
      <c r="L22" s="1814"/>
      <c r="M22" s="1805">
        <v>102</v>
      </c>
      <c r="N22" s="1130"/>
      <c r="O22" s="789"/>
      <c r="P22" s="789"/>
      <c r="Q22" s="1131"/>
      <c r="S22" s="811"/>
    </row>
    <row r="23" spans="1:19" s="681" customFormat="1" ht="15">
      <c r="A23" s="684">
        <v>9</v>
      </c>
      <c r="B23" s="931"/>
      <c r="C23" s="831"/>
      <c r="D23" s="789"/>
      <c r="E23" s="1355">
        <v>157</v>
      </c>
      <c r="F23" s="1811"/>
      <c r="G23" s="789"/>
      <c r="H23" s="1796"/>
      <c r="I23" s="1812"/>
      <c r="J23" s="1817"/>
      <c r="K23" s="1818"/>
      <c r="L23" s="1814"/>
      <c r="M23" s="1805">
        <v>100</v>
      </c>
      <c r="N23" s="1130"/>
      <c r="O23" s="789"/>
      <c r="P23" s="789"/>
      <c r="Q23" s="1131"/>
      <c r="S23" s="811"/>
    </row>
    <row r="24" spans="1:19" s="681" customFormat="1" ht="15">
      <c r="A24" s="684">
        <v>10</v>
      </c>
      <c r="B24" s="931"/>
      <c r="C24" s="831"/>
      <c r="D24" s="789"/>
      <c r="E24" s="1355">
        <v>169</v>
      </c>
      <c r="F24" s="1811"/>
      <c r="G24" s="789"/>
      <c r="H24" s="1796"/>
      <c r="I24" s="1812"/>
      <c r="J24" s="1817"/>
      <c r="K24" s="1818"/>
      <c r="L24" s="1814"/>
      <c r="M24" s="1805">
        <v>113</v>
      </c>
      <c r="N24" s="1130"/>
      <c r="O24" s="789"/>
      <c r="P24" s="789"/>
      <c r="Q24" s="1131"/>
      <c r="S24" s="811"/>
    </row>
    <row r="25" spans="1:19" s="681" customFormat="1" ht="15">
      <c r="A25" s="684">
        <v>11</v>
      </c>
      <c r="B25" s="931"/>
      <c r="C25" s="831"/>
      <c r="D25" s="789"/>
      <c r="E25" s="1355">
        <v>161</v>
      </c>
      <c r="F25" s="1811"/>
      <c r="G25" s="789"/>
      <c r="H25" s="1796"/>
      <c r="I25" s="1812"/>
      <c r="J25" s="1817"/>
      <c r="K25" s="1818"/>
      <c r="L25" s="1814"/>
      <c r="M25" s="1805">
        <v>119</v>
      </c>
      <c r="N25" s="1130"/>
      <c r="O25" s="789"/>
      <c r="P25" s="789"/>
      <c r="Q25" s="1131"/>
      <c r="S25" s="811"/>
    </row>
    <row r="26" spans="1:19" s="681" customFormat="1" ht="15">
      <c r="A26" s="684">
        <v>12</v>
      </c>
      <c r="B26" s="931"/>
      <c r="C26" s="831"/>
      <c r="D26" s="789"/>
      <c r="E26" s="1355">
        <v>155</v>
      </c>
      <c r="F26" s="1811"/>
      <c r="G26" s="789"/>
      <c r="H26" s="1796"/>
      <c r="I26" s="1812"/>
      <c r="J26" s="1817"/>
      <c r="K26" s="1818"/>
      <c r="L26" s="1814"/>
      <c r="M26" s="1805">
        <v>123</v>
      </c>
      <c r="N26" s="1130"/>
      <c r="O26" s="789"/>
      <c r="P26" s="789"/>
      <c r="Q26" s="1131"/>
      <c r="S26" s="811"/>
    </row>
    <row r="27" spans="1:19" s="681" customFormat="1" ht="15">
      <c r="A27" s="684">
        <v>13</v>
      </c>
      <c r="B27" s="931"/>
      <c r="C27" s="831"/>
      <c r="D27" s="789"/>
      <c r="E27" s="1355">
        <v>162</v>
      </c>
      <c r="F27" s="1811"/>
      <c r="G27" s="789"/>
      <c r="H27" s="1796"/>
      <c r="I27" s="1812"/>
      <c r="J27" s="1817"/>
      <c r="K27" s="1818"/>
      <c r="L27" s="1814"/>
      <c r="M27" s="1805">
        <v>127</v>
      </c>
      <c r="N27" s="1130"/>
      <c r="O27" s="789"/>
      <c r="P27" s="789"/>
      <c r="Q27" s="1131"/>
      <c r="S27" s="811"/>
    </row>
    <row r="28" spans="1:19" s="681" customFormat="1" ht="15">
      <c r="A28" s="684">
        <v>14</v>
      </c>
      <c r="B28" s="931"/>
      <c r="C28" s="831"/>
      <c r="D28" s="789"/>
      <c r="E28" s="1355">
        <v>152</v>
      </c>
      <c r="F28" s="1811"/>
      <c r="G28" s="789"/>
      <c r="H28" s="1796"/>
      <c r="I28" s="1812"/>
      <c r="J28" s="1817"/>
      <c r="K28" s="1818"/>
      <c r="L28" s="1814"/>
      <c r="M28" s="1805">
        <v>120</v>
      </c>
      <c r="N28" s="1130"/>
      <c r="O28" s="789"/>
      <c r="P28" s="789"/>
      <c r="Q28" s="1131"/>
      <c r="S28" s="811"/>
    </row>
    <row r="29" spans="1:19" s="681" customFormat="1" ht="15">
      <c r="A29" s="684">
        <v>15</v>
      </c>
      <c r="B29" s="931"/>
      <c r="C29" s="831"/>
      <c r="D29" s="789"/>
      <c r="E29" s="1355">
        <v>150</v>
      </c>
      <c r="F29" s="1811"/>
      <c r="G29" s="789"/>
      <c r="H29" s="1796"/>
      <c r="I29" s="1812"/>
      <c r="J29" s="1817"/>
      <c r="K29" s="1818"/>
      <c r="L29" s="1814"/>
      <c r="M29" s="1805">
        <v>120</v>
      </c>
      <c r="N29" s="1130"/>
      <c r="O29" s="789"/>
      <c r="P29" s="789"/>
      <c r="Q29" s="1131"/>
      <c r="S29" s="811"/>
    </row>
    <row r="30" spans="1:19" s="681" customFormat="1" ht="15">
      <c r="A30" s="684">
        <v>16</v>
      </c>
      <c r="B30" s="931"/>
      <c r="C30" s="831"/>
      <c r="D30" s="789"/>
      <c r="E30" s="1355">
        <v>151</v>
      </c>
      <c r="F30" s="1811"/>
      <c r="G30" s="789"/>
      <c r="H30" s="1796"/>
      <c r="I30" s="1812"/>
      <c r="J30" s="1817"/>
      <c r="K30" s="1818"/>
      <c r="L30" s="1814"/>
      <c r="M30" s="1805">
        <v>125</v>
      </c>
      <c r="N30" s="1130"/>
      <c r="O30" s="789"/>
      <c r="P30" s="789"/>
      <c r="Q30" s="1131"/>
      <c r="S30" s="811"/>
    </row>
    <row r="31" spans="1:19" s="685" customFormat="1" ht="15">
      <c r="A31" s="684">
        <v>17</v>
      </c>
      <c r="B31" s="931"/>
      <c r="C31" s="831"/>
      <c r="D31" s="789"/>
      <c r="E31" s="1355">
        <v>163</v>
      </c>
      <c r="F31" s="1811"/>
      <c r="G31" s="789"/>
      <c r="H31" s="1796"/>
      <c r="I31" s="1812"/>
      <c r="J31" s="1817"/>
      <c r="K31" s="1818"/>
      <c r="L31" s="1814"/>
      <c r="M31" s="1805">
        <v>126</v>
      </c>
      <c r="N31" s="1130"/>
      <c r="O31" s="789"/>
      <c r="P31" s="789"/>
      <c r="Q31" s="1131"/>
      <c r="S31" s="811"/>
    </row>
    <row r="32" spans="1:19" s="685" customFormat="1" ht="15">
      <c r="A32" s="684">
        <v>18</v>
      </c>
      <c r="B32" s="931"/>
      <c r="C32" s="831"/>
      <c r="D32" s="789"/>
      <c r="E32" s="1355">
        <v>174</v>
      </c>
      <c r="F32" s="1811"/>
      <c r="G32" s="789"/>
      <c r="H32" s="1796"/>
      <c r="I32" s="1812"/>
      <c r="J32" s="1817"/>
      <c r="K32" s="1818"/>
      <c r="L32" s="1814"/>
      <c r="M32" s="1805">
        <v>121</v>
      </c>
      <c r="N32" s="1130"/>
      <c r="O32" s="789"/>
      <c r="P32" s="789"/>
      <c r="Q32" s="1131"/>
      <c r="S32" s="811"/>
    </row>
    <row r="33" spans="1:33" s="685" customFormat="1" ht="15">
      <c r="A33" s="684">
        <v>19</v>
      </c>
      <c r="B33" s="931"/>
      <c r="C33" s="831"/>
      <c r="D33" s="789"/>
      <c r="E33" s="1355">
        <v>175</v>
      </c>
      <c r="F33" s="1811"/>
      <c r="G33" s="789"/>
      <c r="H33" s="1796"/>
      <c r="I33" s="1812"/>
      <c r="J33" s="1817"/>
      <c r="K33" s="1818"/>
      <c r="L33" s="1814"/>
      <c r="M33" s="1805">
        <v>115</v>
      </c>
      <c r="N33" s="1130"/>
      <c r="O33" s="789"/>
      <c r="P33" s="789"/>
      <c r="Q33" s="1131"/>
      <c r="S33" s="811"/>
    </row>
    <row r="34" spans="1:33" s="685" customFormat="1" ht="15">
      <c r="A34" s="684">
        <v>20</v>
      </c>
      <c r="B34" s="931"/>
      <c r="C34" s="831"/>
      <c r="D34" s="789"/>
      <c r="E34" s="1355">
        <v>177</v>
      </c>
      <c r="F34" s="1811"/>
      <c r="G34" s="789"/>
      <c r="H34" s="1796"/>
      <c r="I34" s="1812"/>
      <c r="J34" s="1817"/>
      <c r="K34" s="1818"/>
      <c r="L34" s="1814"/>
      <c r="M34" s="1805">
        <v>114</v>
      </c>
      <c r="N34" s="1130"/>
      <c r="O34" s="789"/>
      <c r="P34" s="789"/>
      <c r="Q34" s="1131"/>
      <c r="S34" s="811"/>
    </row>
    <row r="35" spans="1:33" s="685" customFormat="1" ht="15">
      <c r="A35" s="684">
        <v>21</v>
      </c>
      <c r="B35" s="931"/>
      <c r="C35" s="831"/>
      <c r="D35" s="789"/>
      <c r="E35" s="1355">
        <v>169</v>
      </c>
      <c r="F35" s="1811"/>
      <c r="G35" s="789"/>
      <c r="H35" s="1796"/>
      <c r="I35" s="1812"/>
      <c r="J35" s="1817"/>
      <c r="K35" s="1818"/>
      <c r="L35" s="1814"/>
      <c r="M35" s="1805">
        <v>112</v>
      </c>
      <c r="N35" s="1130"/>
      <c r="O35" s="789"/>
      <c r="P35" s="789"/>
      <c r="Q35" s="1131"/>
      <c r="S35" s="811"/>
    </row>
    <row r="36" spans="1:33" s="685" customFormat="1" ht="15">
      <c r="A36" s="684">
        <v>22</v>
      </c>
      <c r="B36" s="931"/>
      <c r="C36" s="831"/>
      <c r="D36" s="789"/>
      <c r="E36" s="1355">
        <v>150</v>
      </c>
      <c r="F36" s="1811"/>
      <c r="G36" s="789"/>
      <c r="H36" s="1796"/>
      <c r="I36" s="1812"/>
      <c r="J36" s="1817"/>
      <c r="K36" s="1818"/>
      <c r="L36" s="1814"/>
      <c r="M36" s="1805">
        <v>110</v>
      </c>
      <c r="N36" s="1130"/>
      <c r="O36" s="789"/>
      <c r="P36" s="789"/>
      <c r="Q36" s="1131"/>
      <c r="S36" s="811"/>
    </row>
    <row r="37" spans="1:33" s="685" customFormat="1" ht="15">
      <c r="A37" s="684">
        <v>23</v>
      </c>
      <c r="B37" s="931"/>
      <c r="C37" s="831"/>
      <c r="D37" s="1352"/>
      <c r="E37" s="1805">
        <v>155</v>
      </c>
      <c r="F37" s="1811"/>
      <c r="G37" s="1796"/>
      <c r="H37" s="1796"/>
      <c r="I37" s="1812"/>
      <c r="J37" s="1817"/>
      <c r="K37" s="1818"/>
      <c r="L37" s="1814"/>
      <c r="M37" s="1805">
        <v>124</v>
      </c>
      <c r="N37" s="1130"/>
      <c r="O37" s="789"/>
      <c r="P37" s="789"/>
      <c r="Q37" s="1131"/>
      <c r="S37" s="811"/>
    </row>
    <row r="38" spans="1:33" s="685" customFormat="1" ht="15">
      <c r="A38" s="684">
        <v>24</v>
      </c>
      <c r="B38" s="931"/>
      <c r="C38" s="831"/>
      <c r="D38" s="1352"/>
      <c r="E38" s="1805">
        <v>132</v>
      </c>
      <c r="F38" s="1811"/>
      <c r="G38" s="1796"/>
      <c r="H38" s="1796"/>
      <c r="I38" s="1812"/>
      <c r="J38" s="1817"/>
      <c r="K38" s="1818"/>
      <c r="L38" s="1814"/>
      <c r="M38" s="1805">
        <v>124</v>
      </c>
      <c r="N38" s="1130"/>
      <c r="O38" s="789"/>
      <c r="P38" s="789"/>
      <c r="Q38" s="1131"/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3466</v>
      </c>
      <c r="F39" s="1796"/>
      <c r="G39" s="1796"/>
      <c r="H39" s="1796"/>
      <c r="I39" s="1801"/>
      <c r="J39" s="1796"/>
      <c r="K39" s="1796"/>
      <c r="L39" s="1796"/>
      <c r="M39" s="1795">
        <f>SUM(M15:M38)</f>
        <v>2790</v>
      </c>
      <c r="N39" s="789"/>
      <c r="O39" s="789"/>
      <c r="P39" s="789"/>
      <c r="Q39" s="1169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693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M2" s="677"/>
      <c r="N2" s="1294" t="s">
        <v>2</v>
      </c>
      <c r="O2" s="129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355</v>
      </c>
      <c r="M3" s="3090" t="s">
        <v>694</v>
      </c>
      <c r="N3" s="3090"/>
      <c r="O3" s="309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674" t="s">
        <v>366</v>
      </c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 t="s">
        <v>473</v>
      </c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613</v>
      </c>
      <c r="C10" s="2135"/>
      <c r="D10" s="2135"/>
      <c r="E10" s="2136"/>
      <c r="F10" s="3077" t="s">
        <v>627</v>
      </c>
      <c r="G10" s="2135"/>
      <c r="H10" s="2135"/>
      <c r="I10" s="2136"/>
      <c r="J10" s="3077" t="s">
        <v>614</v>
      </c>
      <c r="K10" s="3016"/>
      <c r="L10" s="3016"/>
      <c r="M10" s="3017"/>
      <c r="N10" s="3077" t="s">
        <v>627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50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50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826"/>
      <c r="J14" s="931"/>
      <c r="K14" s="831"/>
      <c r="L14" s="789"/>
      <c r="M14" s="1353"/>
      <c r="N14" s="825"/>
      <c r="O14" s="789"/>
      <c r="P14" s="789"/>
      <c r="Q14" s="826"/>
      <c r="S14" s="811"/>
    </row>
    <row r="15" spans="1:33" s="1369" customFormat="1">
      <c r="A15" s="1362">
        <v>1</v>
      </c>
      <c r="B15" s="931"/>
      <c r="C15" s="1364"/>
      <c r="D15" s="789"/>
      <c r="E15" s="1355">
        <v>17.010000000000002</v>
      </c>
      <c r="F15" s="1366"/>
      <c r="G15" s="789"/>
      <c r="H15" s="1367"/>
      <c r="I15" s="1368">
        <v>0.92999999999999994</v>
      </c>
      <c r="J15" s="1363"/>
      <c r="K15" s="1364"/>
      <c r="L15" s="1365"/>
      <c r="M15" s="1136">
        <v>5.55</v>
      </c>
      <c r="N15" s="1366"/>
      <c r="O15" s="1367"/>
      <c r="P15" s="1367"/>
      <c r="Q15" s="1369">
        <v>0</v>
      </c>
      <c r="S15" s="1370"/>
    </row>
    <row r="16" spans="1:33" s="681" customFormat="1">
      <c r="A16" s="684">
        <v>2</v>
      </c>
      <c r="B16" s="931"/>
      <c r="C16" s="831"/>
      <c r="D16" s="789"/>
      <c r="E16" s="1355">
        <v>15.15</v>
      </c>
      <c r="F16" s="1130"/>
      <c r="G16" s="789"/>
      <c r="H16" s="789"/>
      <c r="I16" s="1131">
        <v>0.92999999999999994</v>
      </c>
      <c r="J16" s="931"/>
      <c r="K16" s="831"/>
      <c r="L16" s="1352"/>
      <c r="M16" s="1136">
        <v>5.6400000000000006</v>
      </c>
      <c r="N16" s="1130"/>
      <c r="O16" s="789"/>
      <c r="P16" s="789"/>
      <c r="Q16" s="1131">
        <v>0</v>
      </c>
      <c r="S16" s="811"/>
    </row>
    <row r="17" spans="1:19" s="681" customFormat="1">
      <c r="A17" s="684">
        <v>3</v>
      </c>
      <c r="B17" s="931"/>
      <c r="C17" s="831"/>
      <c r="D17" s="789"/>
      <c r="E17" s="1355">
        <v>10.379999999999999</v>
      </c>
      <c r="F17" s="1130"/>
      <c r="G17" s="789"/>
      <c r="H17" s="789"/>
      <c r="I17" s="1131">
        <v>0.89999999999999991</v>
      </c>
      <c r="J17" s="931"/>
      <c r="K17" s="831"/>
      <c r="L17" s="1352"/>
      <c r="M17" s="1136">
        <v>4.7699999999999996</v>
      </c>
      <c r="N17" s="1130"/>
      <c r="O17" s="789"/>
      <c r="P17" s="789"/>
      <c r="Q17" s="1131">
        <v>0</v>
      </c>
      <c r="S17" s="811"/>
    </row>
    <row r="18" spans="1:19" s="681" customFormat="1">
      <c r="A18" s="684">
        <v>4</v>
      </c>
      <c r="B18" s="931"/>
      <c r="C18" s="831"/>
      <c r="D18" s="789"/>
      <c r="E18" s="1355">
        <v>10.68</v>
      </c>
      <c r="F18" s="1130"/>
      <c r="G18" s="789"/>
      <c r="H18" s="789"/>
      <c r="I18" s="1131">
        <v>0.92999999999999994</v>
      </c>
      <c r="J18" s="931"/>
      <c r="K18" s="831"/>
      <c r="L18" s="1352"/>
      <c r="M18" s="1136">
        <v>4.74</v>
      </c>
      <c r="N18" s="1130"/>
      <c r="O18" s="789"/>
      <c r="P18" s="789"/>
      <c r="Q18" s="1131">
        <v>0</v>
      </c>
      <c r="S18" s="811"/>
    </row>
    <row r="19" spans="1:19" s="681" customFormat="1">
      <c r="A19" s="684">
        <v>5</v>
      </c>
      <c r="B19" s="931"/>
      <c r="C19" s="831"/>
      <c r="D19" s="789"/>
      <c r="E19" s="1355">
        <v>11.7</v>
      </c>
      <c r="F19" s="1130"/>
      <c r="G19" s="789"/>
      <c r="H19" s="789"/>
      <c r="I19" s="1131">
        <v>0.96</v>
      </c>
      <c r="J19" s="931"/>
      <c r="K19" s="831"/>
      <c r="L19" s="1352"/>
      <c r="M19" s="1136">
        <v>4.8900000000000006</v>
      </c>
      <c r="N19" s="1130"/>
      <c r="O19" s="789"/>
      <c r="P19" s="789"/>
      <c r="Q19" s="1131">
        <v>0</v>
      </c>
      <c r="S19" s="811"/>
    </row>
    <row r="20" spans="1:19" s="681" customFormat="1">
      <c r="A20" s="684">
        <v>6</v>
      </c>
      <c r="B20" s="931"/>
      <c r="C20" s="831"/>
      <c r="D20" s="789"/>
      <c r="E20" s="1355">
        <v>12.42</v>
      </c>
      <c r="F20" s="1130"/>
      <c r="G20" s="789"/>
      <c r="H20" s="789"/>
      <c r="I20" s="1131">
        <v>0.92999999999999994</v>
      </c>
      <c r="J20" s="931"/>
      <c r="K20" s="831"/>
      <c r="L20" s="1352"/>
      <c r="M20" s="1136">
        <v>5.34</v>
      </c>
      <c r="N20" s="1130"/>
      <c r="O20" s="789"/>
      <c r="P20" s="789"/>
      <c r="Q20" s="1131">
        <v>0.06</v>
      </c>
      <c r="S20" s="811"/>
    </row>
    <row r="21" spans="1:19" s="681" customFormat="1">
      <c r="A21" s="684">
        <v>7</v>
      </c>
      <c r="B21" s="931"/>
      <c r="C21" s="831"/>
      <c r="D21" s="789"/>
      <c r="E21" s="1355">
        <v>22.919999999999998</v>
      </c>
      <c r="F21" s="1130"/>
      <c r="G21" s="789"/>
      <c r="H21" s="789"/>
      <c r="I21" s="1131">
        <v>0.92999999999999994</v>
      </c>
      <c r="J21" s="931"/>
      <c r="K21" s="831"/>
      <c r="L21" s="1352"/>
      <c r="M21" s="1136">
        <v>6.09</v>
      </c>
      <c r="N21" s="1130"/>
      <c r="O21" s="789"/>
      <c r="P21" s="789"/>
      <c r="Q21" s="1131">
        <v>0.12</v>
      </c>
      <c r="S21" s="811"/>
    </row>
    <row r="22" spans="1:19" s="681" customFormat="1">
      <c r="A22" s="684">
        <v>8</v>
      </c>
      <c r="B22" s="931"/>
      <c r="C22" s="831"/>
      <c r="D22" s="789"/>
      <c r="E22" s="1355">
        <v>31.259999999999998</v>
      </c>
      <c r="F22" s="1130"/>
      <c r="G22" s="789"/>
      <c r="H22" s="789"/>
      <c r="I22" s="1131">
        <v>0.96</v>
      </c>
      <c r="J22" s="931"/>
      <c r="K22" s="831"/>
      <c r="L22" s="1352"/>
      <c r="M22" s="1136">
        <v>5.9399999999999995</v>
      </c>
      <c r="N22" s="1130"/>
      <c r="O22" s="789"/>
      <c r="P22" s="789"/>
      <c r="Q22" s="1131">
        <v>0</v>
      </c>
      <c r="S22" s="811"/>
    </row>
    <row r="23" spans="1:19" s="681" customFormat="1">
      <c r="A23" s="684">
        <v>9</v>
      </c>
      <c r="B23" s="931"/>
      <c r="C23" s="831"/>
      <c r="D23" s="789"/>
      <c r="E23" s="1355">
        <v>33.57</v>
      </c>
      <c r="F23" s="1130"/>
      <c r="G23" s="789"/>
      <c r="H23" s="789"/>
      <c r="I23" s="1131">
        <v>2.8499999999999996</v>
      </c>
      <c r="J23" s="931"/>
      <c r="K23" s="831"/>
      <c r="L23" s="1352"/>
      <c r="M23" s="1136">
        <v>5.91</v>
      </c>
      <c r="N23" s="1130"/>
      <c r="O23" s="789"/>
      <c r="P23" s="789"/>
      <c r="Q23" s="1131">
        <v>0.03</v>
      </c>
      <c r="S23" s="811"/>
    </row>
    <row r="24" spans="1:19" s="681" customFormat="1">
      <c r="A24" s="684">
        <v>10</v>
      </c>
      <c r="B24" s="931"/>
      <c r="C24" s="831"/>
      <c r="D24" s="789"/>
      <c r="E24" s="1355">
        <v>31.53</v>
      </c>
      <c r="F24" s="1130"/>
      <c r="G24" s="789"/>
      <c r="H24" s="789"/>
      <c r="I24" s="1131">
        <v>2.1599999999999997</v>
      </c>
      <c r="J24" s="931"/>
      <c r="K24" s="831"/>
      <c r="L24" s="1352"/>
      <c r="M24" s="1136">
        <v>7.59</v>
      </c>
      <c r="N24" s="1130"/>
      <c r="O24" s="789"/>
      <c r="P24" s="789"/>
      <c r="Q24" s="1131">
        <v>0.03</v>
      </c>
      <c r="S24" s="811"/>
    </row>
    <row r="25" spans="1:19" s="681" customFormat="1">
      <c r="A25" s="684">
        <v>11</v>
      </c>
      <c r="B25" s="931"/>
      <c r="C25" s="831"/>
      <c r="D25" s="789"/>
      <c r="E25" s="1355">
        <v>25.53</v>
      </c>
      <c r="F25" s="1130"/>
      <c r="G25" s="789"/>
      <c r="H25" s="789"/>
      <c r="I25" s="1131">
        <v>1.41</v>
      </c>
      <c r="J25" s="931"/>
      <c r="K25" s="831"/>
      <c r="L25" s="1352"/>
      <c r="M25" s="1136">
        <v>6.8100000000000005</v>
      </c>
      <c r="N25" s="1130"/>
      <c r="O25" s="789"/>
      <c r="P25" s="789"/>
      <c r="Q25" s="1131">
        <v>0.03</v>
      </c>
      <c r="S25" s="811"/>
    </row>
    <row r="26" spans="1:19" s="681" customFormat="1">
      <c r="A26" s="684">
        <v>12</v>
      </c>
      <c r="B26" s="931"/>
      <c r="C26" s="831"/>
      <c r="D26" s="789"/>
      <c r="E26" s="1355">
        <v>25.800000000000004</v>
      </c>
      <c r="F26" s="1130"/>
      <c r="G26" s="789"/>
      <c r="H26" s="789"/>
      <c r="I26" s="1131">
        <v>2.13</v>
      </c>
      <c r="J26" s="931"/>
      <c r="K26" s="831"/>
      <c r="L26" s="1352"/>
      <c r="M26" s="1136">
        <v>7.1400000000000006</v>
      </c>
      <c r="N26" s="1130"/>
      <c r="O26" s="789"/>
      <c r="P26" s="789"/>
      <c r="Q26" s="1131">
        <v>0</v>
      </c>
      <c r="S26" s="811"/>
    </row>
    <row r="27" spans="1:19" s="681" customFormat="1">
      <c r="A27" s="684">
        <v>13</v>
      </c>
      <c r="B27" s="931"/>
      <c r="C27" s="831"/>
      <c r="D27" s="789"/>
      <c r="E27" s="1355">
        <v>23.58</v>
      </c>
      <c r="F27" s="1130"/>
      <c r="G27" s="789"/>
      <c r="H27" s="789"/>
      <c r="I27" s="1131">
        <v>1.3199999999999998</v>
      </c>
      <c r="J27" s="931"/>
      <c r="K27" s="831"/>
      <c r="L27" s="1352"/>
      <c r="M27" s="1136">
        <v>6.99</v>
      </c>
      <c r="N27" s="1130"/>
      <c r="O27" s="789"/>
      <c r="P27" s="789"/>
      <c r="Q27" s="1131">
        <v>0.03</v>
      </c>
      <c r="S27" s="811"/>
    </row>
    <row r="28" spans="1:19" s="681" customFormat="1">
      <c r="A28" s="684">
        <v>14</v>
      </c>
      <c r="B28" s="931"/>
      <c r="C28" s="831"/>
      <c r="D28" s="789"/>
      <c r="E28" s="1355">
        <v>25.14</v>
      </c>
      <c r="F28" s="1130"/>
      <c r="G28" s="789"/>
      <c r="H28" s="789"/>
      <c r="I28" s="1131">
        <v>1.3199999999999998</v>
      </c>
      <c r="J28" s="931"/>
      <c r="K28" s="831"/>
      <c r="L28" s="1352"/>
      <c r="M28" s="1136">
        <v>6.6</v>
      </c>
      <c r="N28" s="1130"/>
      <c r="O28" s="789"/>
      <c r="P28" s="789"/>
      <c r="Q28" s="1131">
        <v>0.03</v>
      </c>
      <c r="S28" s="811"/>
    </row>
    <row r="29" spans="1:19" s="681" customFormat="1">
      <c r="A29" s="684">
        <v>15</v>
      </c>
      <c r="B29" s="931"/>
      <c r="C29" s="831"/>
      <c r="D29" s="789"/>
      <c r="E29" s="1355">
        <v>26.76</v>
      </c>
      <c r="F29" s="1130"/>
      <c r="G29" s="789"/>
      <c r="H29" s="789"/>
      <c r="I29" s="1131">
        <v>1.26</v>
      </c>
      <c r="J29" s="931"/>
      <c r="K29" s="831"/>
      <c r="L29" s="1352"/>
      <c r="M29" s="1136">
        <v>6.96</v>
      </c>
      <c r="N29" s="1130"/>
      <c r="O29" s="789"/>
      <c r="P29" s="789"/>
      <c r="Q29" s="1131">
        <v>0.03</v>
      </c>
      <c r="S29" s="811"/>
    </row>
    <row r="30" spans="1:19" s="681" customFormat="1">
      <c r="A30" s="684">
        <v>16</v>
      </c>
      <c r="B30" s="931"/>
      <c r="C30" s="831"/>
      <c r="D30" s="789"/>
      <c r="E30" s="1355">
        <v>29.369999999999997</v>
      </c>
      <c r="F30" s="1130"/>
      <c r="G30" s="789"/>
      <c r="H30" s="789"/>
      <c r="I30" s="1131">
        <v>1.3199999999999998</v>
      </c>
      <c r="J30" s="931"/>
      <c r="K30" s="831"/>
      <c r="L30" s="1352"/>
      <c r="M30" s="1136">
        <v>7.23</v>
      </c>
      <c r="N30" s="1130"/>
      <c r="O30" s="789"/>
      <c r="P30" s="789"/>
      <c r="Q30" s="1131">
        <v>0.03</v>
      </c>
      <c r="S30" s="811"/>
    </row>
    <row r="31" spans="1:19" s="685" customFormat="1">
      <c r="A31" s="684">
        <v>17</v>
      </c>
      <c r="B31" s="931"/>
      <c r="C31" s="831"/>
      <c r="D31" s="789"/>
      <c r="E31" s="1355">
        <v>36.81</v>
      </c>
      <c r="F31" s="1130"/>
      <c r="G31" s="789"/>
      <c r="H31" s="789"/>
      <c r="I31" s="1131">
        <v>1.08</v>
      </c>
      <c r="J31" s="931"/>
      <c r="K31" s="831"/>
      <c r="L31" s="1352"/>
      <c r="M31" s="1136">
        <v>6.8699999999999992</v>
      </c>
      <c r="N31" s="1130"/>
      <c r="O31" s="789"/>
      <c r="P31" s="789"/>
      <c r="Q31" s="1131">
        <v>0</v>
      </c>
      <c r="S31" s="811"/>
    </row>
    <row r="32" spans="1:19" s="685" customFormat="1">
      <c r="A32" s="684">
        <v>18</v>
      </c>
      <c r="B32" s="931"/>
      <c r="C32" s="831"/>
      <c r="D32" s="789"/>
      <c r="E32" s="1355">
        <v>33.9</v>
      </c>
      <c r="F32" s="1130"/>
      <c r="G32" s="789"/>
      <c r="H32" s="789"/>
      <c r="I32" s="1131">
        <v>0.92999999999999994</v>
      </c>
      <c r="J32" s="931"/>
      <c r="K32" s="831"/>
      <c r="L32" s="1352"/>
      <c r="M32" s="1136">
        <v>6.78</v>
      </c>
      <c r="N32" s="1130"/>
      <c r="O32" s="789"/>
      <c r="P32" s="789"/>
      <c r="Q32" s="1368">
        <v>0</v>
      </c>
      <c r="S32" s="811"/>
    </row>
    <row r="33" spans="1:33" s="685" customFormat="1">
      <c r="A33" s="684">
        <v>19</v>
      </c>
      <c r="B33" s="931"/>
      <c r="C33" s="831"/>
      <c r="D33" s="789"/>
      <c r="E33" s="1355">
        <v>32.909999999999997</v>
      </c>
      <c r="F33" s="1130"/>
      <c r="G33" s="789"/>
      <c r="H33" s="789"/>
      <c r="I33" s="1131">
        <v>0.92999999999999994</v>
      </c>
      <c r="J33" s="931"/>
      <c r="K33" s="831"/>
      <c r="L33" s="1352"/>
      <c r="M33" s="1136">
        <v>7.38</v>
      </c>
      <c r="N33" s="1130"/>
      <c r="O33" s="789"/>
      <c r="P33" s="789"/>
      <c r="Q33" s="1131">
        <v>0</v>
      </c>
      <c r="S33" s="811"/>
    </row>
    <row r="34" spans="1:33" s="685" customFormat="1">
      <c r="A34" s="684">
        <v>20</v>
      </c>
      <c r="B34" s="931"/>
      <c r="C34" s="831"/>
      <c r="D34" s="789"/>
      <c r="E34" s="1355">
        <v>34.230000000000004</v>
      </c>
      <c r="F34" s="1130"/>
      <c r="G34" s="789"/>
      <c r="H34" s="789"/>
      <c r="I34" s="1131">
        <v>0.92999999999999994</v>
      </c>
      <c r="J34" s="931"/>
      <c r="K34" s="831"/>
      <c r="L34" s="1352"/>
      <c r="M34" s="1136">
        <v>7.29</v>
      </c>
      <c r="N34" s="1130"/>
      <c r="O34" s="789"/>
      <c r="P34" s="789"/>
      <c r="Q34" s="1131">
        <v>0</v>
      </c>
      <c r="S34" s="811"/>
    </row>
    <row r="35" spans="1:33" s="685" customFormat="1">
      <c r="A35" s="684">
        <v>21</v>
      </c>
      <c r="B35" s="931"/>
      <c r="C35" s="831"/>
      <c r="D35" s="789"/>
      <c r="E35" s="1355">
        <v>32.58</v>
      </c>
      <c r="F35" s="1130"/>
      <c r="G35" s="789"/>
      <c r="H35" s="789"/>
      <c r="I35" s="1131">
        <v>0.96</v>
      </c>
      <c r="J35" s="931"/>
      <c r="K35" s="831"/>
      <c r="L35" s="1352"/>
      <c r="M35" s="1136">
        <v>6.6899999999999995</v>
      </c>
      <c r="N35" s="1130"/>
      <c r="O35" s="789"/>
      <c r="P35" s="789"/>
      <c r="Q35" s="1131">
        <v>0</v>
      </c>
      <c r="S35" s="811"/>
    </row>
    <row r="36" spans="1:33" s="685" customFormat="1">
      <c r="A36" s="684">
        <v>22</v>
      </c>
      <c r="B36" s="931"/>
      <c r="C36" s="831"/>
      <c r="D36" s="789"/>
      <c r="E36" s="1355">
        <v>34.56</v>
      </c>
      <c r="F36" s="1130"/>
      <c r="G36" s="789"/>
      <c r="H36" s="789"/>
      <c r="I36" s="1131">
        <v>0.92999999999999994</v>
      </c>
      <c r="J36" s="931"/>
      <c r="K36" s="831"/>
      <c r="L36" s="1352"/>
      <c r="M36" s="1136">
        <v>6.93</v>
      </c>
      <c r="N36" s="1130"/>
      <c r="O36" s="789"/>
      <c r="P36" s="789"/>
      <c r="Q36" s="1131">
        <v>0</v>
      </c>
      <c r="S36" s="811"/>
    </row>
    <row r="37" spans="1:33" s="685" customFormat="1">
      <c r="A37" s="684">
        <v>23</v>
      </c>
      <c r="B37" s="931"/>
      <c r="C37" s="831"/>
      <c r="D37" s="1352"/>
      <c r="E37" s="1136">
        <v>27.450000000000003</v>
      </c>
      <c r="F37" s="1130"/>
      <c r="G37" s="789"/>
      <c r="H37" s="789"/>
      <c r="I37" s="1131">
        <v>0.92999999999999994</v>
      </c>
      <c r="J37" s="931"/>
      <c r="K37" s="831"/>
      <c r="L37" s="1352"/>
      <c r="M37" s="1136">
        <v>6.6899999999999995</v>
      </c>
      <c r="N37" s="1130"/>
      <c r="O37" s="789"/>
      <c r="P37" s="789"/>
      <c r="Q37" s="1131">
        <v>0</v>
      </c>
      <c r="S37" s="811"/>
    </row>
    <row r="38" spans="1:33" s="685" customFormat="1">
      <c r="A38" s="684">
        <v>24</v>
      </c>
      <c r="B38" s="931"/>
      <c r="C38" s="831"/>
      <c r="D38" s="1352"/>
      <c r="E38" s="1136">
        <v>20.07</v>
      </c>
      <c r="F38" s="1130"/>
      <c r="G38" s="789"/>
      <c r="H38" s="789"/>
      <c r="I38" s="1131">
        <v>0.89999999999999991</v>
      </c>
      <c r="J38" s="931"/>
      <c r="K38" s="831"/>
      <c r="L38" s="1352"/>
      <c r="M38" s="1136">
        <v>6.39</v>
      </c>
      <c r="N38" s="1130"/>
      <c r="O38" s="789"/>
      <c r="P38" s="789"/>
      <c r="Q38" s="1131">
        <v>0</v>
      </c>
      <c r="S38" s="811"/>
    </row>
    <row r="39" spans="1:33" s="685" customFormat="1">
      <c r="A39" s="684" t="s">
        <v>19</v>
      </c>
      <c r="B39" s="789"/>
      <c r="C39" s="789"/>
      <c r="D39" s="789"/>
      <c r="E39" s="1354">
        <f>SUM(E15:E38)</f>
        <v>605.31000000000006</v>
      </c>
      <c r="F39" s="789"/>
      <c r="G39" s="789"/>
      <c r="H39" s="789"/>
      <c r="I39" s="1169">
        <f>SUM(I15:I38)</f>
        <v>28.83</v>
      </c>
      <c r="J39" s="789"/>
      <c r="K39" s="789"/>
      <c r="L39" s="789"/>
      <c r="M39" s="1354">
        <f>SUM(M15:M38)</f>
        <v>153.21</v>
      </c>
      <c r="N39" s="789"/>
      <c r="O39" s="789"/>
      <c r="P39" s="789"/>
      <c r="Q39" s="1169">
        <f>SUM(Q16:Q38)</f>
        <v>0.39000000000000012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6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rgb="FF92D050"/>
  </sheetPr>
  <dimension ref="A1:AG47"/>
  <sheetViews>
    <sheetView zoomScale="85" zoomScaleNormal="85" workbookViewId="0">
      <selection activeCell="M44" sqref="M44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544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M2" s="677"/>
      <c r="N2" s="1571" t="s">
        <v>2</v>
      </c>
      <c r="O2" s="129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355</v>
      </c>
      <c r="M3" s="3090"/>
      <c r="N3" s="3090"/>
      <c r="O3" s="309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/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545</v>
      </c>
      <c r="C10" s="2135"/>
      <c r="D10" s="2135"/>
      <c r="E10" s="2136"/>
      <c r="F10" s="3077" t="s">
        <v>546</v>
      </c>
      <c r="G10" s="2135"/>
      <c r="H10" s="2135"/>
      <c r="I10" s="2136"/>
      <c r="J10" s="3077" t="s">
        <v>545</v>
      </c>
      <c r="K10" s="2135"/>
      <c r="L10" s="2135"/>
      <c r="M10" s="2136"/>
      <c r="N10" s="3077" t="s">
        <v>546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50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50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826"/>
      <c r="J14" s="931"/>
      <c r="K14" s="831"/>
      <c r="L14" s="789"/>
      <c r="M14" s="1353"/>
      <c r="N14" s="825"/>
      <c r="O14" s="789"/>
      <c r="P14" s="789"/>
      <c r="Q14" s="826"/>
      <c r="S14" s="811"/>
    </row>
    <row r="15" spans="1:33" s="1369" customFormat="1">
      <c r="A15" s="1362">
        <v>1</v>
      </c>
      <c r="B15" s="931"/>
      <c r="C15" s="1364"/>
      <c r="D15" s="789"/>
      <c r="E15" s="1355">
        <v>0</v>
      </c>
      <c r="F15" s="1366"/>
      <c r="G15" s="789"/>
      <c r="H15" s="1367"/>
      <c r="I15" s="1136">
        <v>0</v>
      </c>
      <c r="J15" s="1363"/>
      <c r="K15" s="1364"/>
      <c r="L15" s="1365"/>
      <c r="M15" s="1136">
        <v>0</v>
      </c>
      <c r="N15" s="1366"/>
      <c r="O15" s="1367"/>
      <c r="P15" s="1367"/>
      <c r="Q15" s="1136">
        <v>0</v>
      </c>
      <c r="S15" s="1370"/>
    </row>
    <row r="16" spans="1:33" s="681" customFormat="1">
      <c r="A16" s="684">
        <v>2</v>
      </c>
      <c r="B16" s="931"/>
      <c r="C16" s="831"/>
      <c r="D16" s="789"/>
      <c r="E16" s="1355">
        <v>0</v>
      </c>
      <c r="F16" s="1130"/>
      <c r="G16" s="789"/>
      <c r="H16" s="789"/>
      <c r="I16" s="1136">
        <v>0</v>
      </c>
      <c r="J16" s="931"/>
      <c r="K16" s="831"/>
      <c r="L16" s="1352"/>
      <c r="M16" s="1136">
        <v>0</v>
      </c>
      <c r="N16" s="1130"/>
      <c r="O16" s="789"/>
      <c r="P16" s="789"/>
      <c r="Q16" s="1136">
        <v>0</v>
      </c>
      <c r="S16" s="811"/>
    </row>
    <row r="17" spans="1:19" s="681" customFormat="1">
      <c r="A17" s="684">
        <v>3</v>
      </c>
      <c r="B17" s="931"/>
      <c r="C17" s="831"/>
      <c r="D17" s="789"/>
      <c r="E17" s="1355">
        <v>0</v>
      </c>
      <c r="F17" s="1130"/>
      <c r="G17" s="789"/>
      <c r="H17" s="789"/>
      <c r="I17" s="1136">
        <v>0</v>
      </c>
      <c r="J17" s="931"/>
      <c r="K17" s="831"/>
      <c r="L17" s="1352"/>
      <c r="M17" s="1136">
        <v>0</v>
      </c>
      <c r="N17" s="1130"/>
      <c r="O17" s="789"/>
      <c r="P17" s="789"/>
      <c r="Q17" s="1136">
        <v>0</v>
      </c>
      <c r="S17" s="811"/>
    </row>
    <row r="18" spans="1:19" s="681" customFormat="1">
      <c r="A18" s="684">
        <v>4</v>
      </c>
      <c r="B18" s="931"/>
      <c r="C18" s="831"/>
      <c r="D18" s="789"/>
      <c r="E18" s="1355">
        <v>0</v>
      </c>
      <c r="F18" s="1130"/>
      <c r="G18" s="789"/>
      <c r="H18" s="789"/>
      <c r="I18" s="1136">
        <v>0</v>
      </c>
      <c r="J18" s="931"/>
      <c r="K18" s="831"/>
      <c r="L18" s="1352"/>
      <c r="M18" s="1136">
        <v>0</v>
      </c>
      <c r="N18" s="1130"/>
      <c r="O18" s="789"/>
      <c r="P18" s="789"/>
      <c r="Q18" s="1136">
        <v>0</v>
      </c>
      <c r="S18" s="811"/>
    </row>
    <row r="19" spans="1:19" s="681" customFormat="1">
      <c r="A19" s="684">
        <v>5</v>
      </c>
      <c r="B19" s="931"/>
      <c r="C19" s="831"/>
      <c r="D19" s="789"/>
      <c r="E19" s="1355">
        <v>0</v>
      </c>
      <c r="F19" s="1130"/>
      <c r="G19" s="789"/>
      <c r="H19" s="789"/>
      <c r="I19" s="1136">
        <v>0</v>
      </c>
      <c r="J19" s="931"/>
      <c r="K19" s="831"/>
      <c r="L19" s="1352"/>
      <c r="M19" s="1136">
        <v>0</v>
      </c>
      <c r="N19" s="1130"/>
      <c r="O19" s="789"/>
      <c r="P19" s="789"/>
      <c r="Q19" s="1136">
        <v>0</v>
      </c>
      <c r="S19" s="811"/>
    </row>
    <row r="20" spans="1:19" s="681" customFormat="1">
      <c r="A20" s="684">
        <v>6</v>
      </c>
      <c r="B20" s="931"/>
      <c r="C20" s="831"/>
      <c r="D20" s="789"/>
      <c r="E20" s="1355">
        <v>0</v>
      </c>
      <c r="F20" s="1130"/>
      <c r="G20" s="789"/>
      <c r="H20" s="789"/>
      <c r="I20" s="1136">
        <v>0</v>
      </c>
      <c r="J20" s="931"/>
      <c r="K20" s="831"/>
      <c r="L20" s="1352"/>
      <c r="M20" s="1136">
        <v>0</v>
      </c>
      <c r="N20" s="1130"/>
      <c r="O20" s="789"/>
      <c r="P20" s="789"/>
      <c r="Q20" s="1136">
        <v>0</v>
      </c>
      <c r="S20" s="811"/>
    </row>
    <row r="21" spans="1:19" s="681" customFormat="1">
      <c r="A21" s="684">
        <v>7</v>
      </c>
      <c r="B21" s="931"/>
      <c r="C21" s="831"/>
      <c r="D21" s="789"/>
      <c r="E21" s="1355">
        <v>0</v>
      </c>
      <c r="F21" s="1130"/>
      <c r="G21" s="789"/>
      <c r="H21" s="789"/>
      <c r="I21" s="1136">
        <v>0</v>
      </c>
      <c r="J21" s="931"/>
      <c r="K21" s="831"/>
      <c r="L21" s="1352"/>
      <c r="M21" s="1136">
        <v>0</v>
      </c>
      <c r="N21" s="1130"/>
      <c r="O21" s="789"/>
      <c r="P21" s="789"/>
      <c r="Q21" s="1136">
        <v>0</v>
      </c>
      <c r="S21" s="811"/>
    </row>
    <row r="22" spans="1:19" s="681" customFormat="1">
      <c r="A22" s="684">
        <v>8</v>
      </c>
      <c r="B22" s="931"/>
      <c r="C22" s="831"/>
      <c r="D22" s="789"/>
      <c r="E22" s="1355">
        <v>0</v>
      </c>
      <c r="F22" s="1130"/>
      <c r="G22" s="789"/>
      <c r="H22" s="789"/>
      <c r="I22" s="1136">
        <v>0</v>
      </c>
      <c r="J22" s="931"/>
      <c r="K22" s="831"/>
      <c r="L22" s="1352"/>
      <c r="M22" s="1136">
        <v>0</v>
      </c>
      <c r="N22" s="1130"/>
      <c r="O22" s="789"/>
      <c r="P22" s="789"/>
      <c r="Q22" s="1136">
        <v>0</v>
      </c>
      <c r="S22" s="811"/>
    </row>
    <row r="23" spans="1:19" s="681" customFormat="1">
      <c r="A23" s="684">
        <v>9</v>
      </c>
      <c r="B23" s="931"/>
      <c r="C23" s="831"/>
      <c r="D23" s="789"/>
      <c r="E23" s="1355">
        <v>0</v>
      </c>
      <c r="F23" s="1130"/>
      <c r="G23" s="789"/>
      <c r="H23" s="789"/>
      <c r="I23" s="1136">
        <v>0</v>
      </c>
      <c r="J23" s="931"/>
      <c r="K23" s="831"/>
      <c r="L23" s="1352"/>
      <c r="M23" s="1136">
        <v>0</v>
      </c>
      <c r="N23" s="1130"/>
      <c r="O23" s="789"/>
      <c r="P23" s="789"/>
      <c r="Q23" s="1136">
        <v>0</v>
      </c>
      <c r="S23" s="811"/>
    </row>
    <row r="24" spans="1:19" s="681" customFormat="1">
      <c r="A24" s="684">
        <v>10</v>
      </c>
      <c r="B24" s="931"/>
      <c r="C24" s="831"/>
      <c r="D24" s="789"/>
      <c r="E24" s="1355">
        <v>0</v>
      </c>
      <c r="F24" s="1130"/>
      <c r="G24" s="789"/>
      <c r="H24" s="789"/>
      <c r="I24" s="1136">
        <v>0</v>
      </c>
      <c r="J24" s="931"/>
      <c r="K24" s="831"/>
      <c r="L24" s="1352"/>
      <c r="M24" s="1136">
        <v>0</v>
      </c>
      <c r="N24" s="1130"/>
      <c r="O24" s="789"/>
      <c r="P24" s="789"/>
      <c r="Q24" s="1136">
        <v>0</v>
      </c>
      <c r="S24" s="811"/>
    </row>
    <row r="25" spans="1:19" s="681" customFormat="1">
      <c r="A25" s="684">
        <v>11</v>
      </c>
      <c r="B25" s="931"/>
      <c r="C25" s="831"/>
      <c r="D25" s="789"/>
      <c r="E25" s="1355">
        <v>0</v>
      </c>
      <c r="F25" s="1130"/>
      <c r="G25" s="789"/>
      <c r="H25" s="789"/>
      <c r="I25" s="1136">
        <v>0</v>
      </c>
      <c r="J25" s="931"/>
      <c r="K25" s="831"/>
      <c r="L25" s="1352"/>
      <c r="M25" s="1136">
        <v>0</v>
      </c>
      <c r="N25" s="1130"/>
      <c r="O25" s="789"/>
      <c r="P25" s="789"/>
      <c r="Q25" s="1136">
        <v>0</v>
      </c>
      <c r="S25" s="811"/>
    </row>
    <row r="26" spans="1:19" s="681" customFormat="1">
      <c r="A26" s="684">
        <v>12</v>
      </c>
      <c r="B26" s="931"/>
      <c r="C26" s="831"/>
      <c r="D26" s="789"/>
      <c r="E26" s="1355">
        <v>0</v>
      </c>
      <c r="F26" s="1130"/>
      <c r="G26" s="789"/>
      <c r="H26" s="789"/>
      <c r="I26" s="1136">
        <v>0</v>
      </c>
      <c r="J26" s="931"/>
      <c r="K26" s="831"/>
      <c r="L26" s="1352"/>
      <c r="M26" s="1136">
        <v>0</v>
      </c>
      <c r="N26" s="1130"/>
      <c r="O26" s="789"/>
      <c r="P26" s="789"/>
      <c r="Q26" s="1136">
        <v>0</v>
      </c>
      <c r="S26" s="811"/>
    </row>
    <row r="27" spans="1:19" s="681" customFormat="1">
      <c r="A27" s="684">
        <v>13</v>
      </c>
      <c r="B27" s="931"/>
      <c r="C27" s="831"/>
      <c r="D27" s="789"/>
      <c r="E27" s="1355">
        <v>0</v>
      </c>
      <c r="F27" s="1130"/>
      <c r="G27" s="789"/>
      <c r="H27" s="789"/>
      <c r="I27" s="1136">
        <v>0</v>
      </c>
      <c r="J27" s="931"/>
      <c r="K27" s="831"/>
      <c r="L27" s="1352"/>
      <c r="M27" s="1136">
        <v>0</v>
      </c>
      <c r="N27" s="1130"/>
      <c r="O27" s="789"/>
      <c r="P27" s="789"/>
      <c r="Q27" s="1136">
        <v>0</v>
      </c>
      <c r="S27" s="811"/>
    </row>
    <row r="28" spans="1:19" s="681" customFormat="1">
      <c r="A28" s="684">
        <v>14</v>
      </c>
      <c r="B28" s="931"/>
      <c r="C28" s="831"/>
      <c r="D28" s="789"/>
      <c r="E28" s="1355">
        <v>0</v>
      </c>
      <c r="F28" s="1130"/>
      <c r="G28" s="789"/>
      <c r="H28" s="789"/>
      <c r="I28" s="1136">
        <v>0</v>
      </c>
      <c r="J28" s="931"/>
      <c r="K28" s="831"/>
      <c r="L28" s="1352"/>
      <c r="M28" s="1136">
        <v>0</v>
      </c>
      <c r="N28" s="1130"/>
      <c r="O28" s="789"/>
      <c r="P28" s="789"/>
      <c r="Q28" s="1136">
        <v>0</v>
      </c>
      <c r="S28" s="811"/>
    </row>
    <row r="29" spans="1:19" s="681" customFormat="1">
      <c r="A29" s="684">
        <v>15</v>
      </c>
      <c r="B29" s="931"/>
      <c r="C29" s="831"/>
      <c r="D29" s="789"/>
      <c r="E29" s="1355">
        <v>0</v>
      </c>
      <c r="F29" s="1130"/>
      <c r="G29" s="789"/>
      <c r="H29" s="789"/>
      <c r="I29" s="1136">
        <v>0</v>
      </c>
      <c r="J29" s="931"/>
      <c r="K29" s="831"/>
      <c r="L29" s="1352"/>
      <c r="M29" s="1136">
        <v>0</v>
      </c>
      <c r="N29" s="1130"/>
      <c r="O29" s="789"/>
      <c r="P29" s="789"/>
      <c r="Q29" s="1136">
        <v>0</v>
      </c>
      <c r="S29" s="811"/>
    </row>
    <row r="30" spans="1:19" s="681" customFormat="1">
      <c r="A30" s="684">
        <v>16</v>
      </c>
      <c r="B30" s="931"/>
      <c r="C30" s="831"/>
      <c r="D30" s="789"/>
      <c r="E30" s="1355">
        <v>0</v>
      </c>
      <c r="F30" s="1130"/>
      <c r="G30" s="789"/>
      <c r="H30" s="789"/>
      <c r="I30" s="1136">
        <v>0</v>
      </c>
      <c r="J30" s="931"/>
      <c r="K30" s="831"/>
      <c r="L30" s="1352"/>
      <c r="M30" s="1136">
        <v>0</v>
      </c>
      <c r="N30" s="1130"/>
      <c r="O30" s="789"/>
      <c r="P30" s="789"/>
      <c r="Q30" s="1136">
        <v>0</v>
      </c>
      <c r="S30" s="811"/>
    </row>
    <row r="31" spans="1:19" s="685" customFormat="1">
      <c r="A31" s="684">
        <v>17</v>
      </c>
      <c r="B31" s="931"/>
      <c r="C31" s="831"/>
      <c r="D31" s="789"/>
      <c r="E31" s="1355">
        <v>0</v>
      </c>
      <c r="F31" s="1130"/>
      <c r="G31" s="789"/>
      <c r="H31" s="789"/>
      <c r="I31" s="1136">
        <v>0</v>
      </c>
      <c r="J31" s="931"/>
      <c r="K31" s="831"/>
      <c r="L31" s="1352"/>
      <c r="M31" s="1136">
        <v>0</v>
      </c>
      <c r="N31" s="1130"/>
      <c r="O31" s="789"/>
      <c r="P31" s="789"/>
      <c r="Q31" s="1136">
        <v>0</v>
      </c>
      <c r="S31" s="811"/>
    </row>
    <row r="32" spans="1:19" s="685" customFormat="1">
      <c r="A32" s="684">
        <v>18</v>
      </c>
      <c r="B32" s="931"/>
      <c r="C32" s="831"/>
      <c r="D32" s="789"/>
      <c r="E32" s="1355">
        <v>0</v>
      </c>
      <c r="F32" s="1130"/>
      <c r="G32" s="789"/>
      <c r="H32" s="789"/>
      <c r="I32" s="1136">
        <v>0</v>
      </c>
      <c r="J32" s="931"/>
      <c r="K32" s="831"/>
      <c r="L32" s="1352"/>
      <c r="M32" s="1136">
        <v>0</v>
      </c>
      <c r="N32" s="1130"/>
      <c r="O32" s="789"/>
      <c r="P32" s="789"/>
      <c r="Q32" s="1136">
        <v>0</v>
      </c>
      <c r="S32" s="811"/>
    </row>
    <row r="33" spans="1:33" s="685" customFormat="1">
      <c r="A33" s="684">
        <v>19</v>
      </c>
      <c r="B33" s="931"/>
      <c r="C33" s="831"/>
      <c r="D33" s="789"/>
      <c r="E33" s="1355">
        <v>0</v>
      </c>
      <c r="F33" s="1130"/>
      <c r="G33" s="789"/>
      <c r="H33" s="789"/>
      <c r="I33" s="1136">
        <v>0</v>
      </c>
      <c r="J33" s="931"/>
      <c r="K33" s="831"/>
      <c r="L33" s="1352"/>
      <c r="M33" s="1136">
        <v>0</v>
      </c>
      <c r="N33" s="1130"/>
      <c r="O33" s="789"/>
      <c r="P33" s="789"/>
      <c r="Q33" s="1136">
        <v>0</v>
      </c>
      <c r="S33" s="811"/>
    </row>
    <row r="34" spans="1:33" s="685" customFormat="1">
      <c r="A34" s="684">
        <v>20</v>
      </c>
      <c r="B34" s="931"/>
      <c r="C34" s="831"/>
      <c r="D34" s="789"/>
      <c r="E34" s="1355">
        <v>0</v>
      </c>
      <c r="F34" s="1130"/>
      <c r="G34" s="789"/>
      <c r="H34" s="789"/>
      <c r="I34" s="1136">
        <v>0</v>
      </c>
      <c r="J34" s="931"/>
      <c r="K34" s="831"/>
      <c r="L34" s="1352"/>
      <c r="M34" s="1136">
        <v>0</v>
      </c>
      <c r="N34" s="1130"/>
      <c r="O34" s="789"/>
      <c r="P34" s="789"/>
      <c r="Q34" s="1136">
        <v>0</v>
      </c>
      <c r="S34" s="811"/>
    </row>
    <row r="35" spans="1:33" s="685" customFormat="1">
      <c r="A35" s="684">
        <v>21</v>
      </c>
      <c r="B35" s="931"/>
      <c r="C35" s="831"/>
      <c r="D35" s="789"/>
      <c r="E35" s="1355">
        <v>0</v>
      </c>
      <c r="F35" s="1130"/>
      <c r="G35" s="789"/>
      <c r="H35" s="789"/>
      <c r="I35" s="1136">
        <v>0</v>
      </c>
      <c r="J35" s="931"/>
      <c r="K35" s="831"/>
      <c r="L35" s="1352"/>
      <c r="M35" s="1136">
        <v>0</v>
      </c>
      <c r="N35" s="1130"/>
      <c r="O35" s="789"/>
      <c r="P35" s="789"/>
      <c r="Q35" s="1136">
        <v>0</v>
      </c>
      <c r="S35" s="811"/>
    </row>
    <row r="36" spans="1:33" s="685" customFormat="1">
      <c r="A36" s="684">
        <v>22</v>
      </c>
      <c r="B36" s="931"/>
      <c r="C36" s="831"/>
      <c r="D36" s="789"/>
      <c r="E36" s="1355">
        <v>0</v>
      </c>
      <c r="F36" s="1130"/>
      <c r="G36" s="789"/>
      <c r="H36" s="789"/>
      <c r="I36" s="1136">
        <v>0</v>
      </c>
      <c r="J36" s="931"/>
      <c r="K36" s="831"/>
      <c r="L36" s="1352"/>
      <c r="M36" s="1136">
        <v>0</v>
      </c>
      <c r="N36" s="1130"/>
      <c r="O36" s="789"/>
      <c r="P36" s="789"/>
      <c r="Q36" s="1136">
        <v>0</v>
      </c>
      <c r="S36" s="811"/>
    </row>
    <row r="37" spans="1:33" s="685" customFormat="1">
      <c r="A37" s="684">
        <v>23</v>
      </c>
      <c r="B37" s="931"/>
      <c r="C37" s="831"/>
      <c r="D37" s="1352"/>
      <c r="E37" s="1355">
        <v>0</v>
      </c>
      <c r="F37" s="1130"/>
      <c r="G37" s="789"/>
      <c r="H37" s="789"/>
      <c r="I37" s="1136">
        <v>0</v>
      </c>
      <c r="J37" s="931"/>
      <c r="K37" s="831"/>
      <c r="L37" s="1352"/>
      <c r="M37" s="1136">
        <v>0</v>
      </c>
      <c r="N37" s="1130"/>
      <c r="O37" s="789"/>
      <c r="P37" s="789"/>
      <c r="Q37" s="1136">
        <v>0</v>
      </c>
      <c r="S37" s="811"/>
    </row>
    <row r="38" spans="1:33" s="685" customFormat="1">
      <c r="A38" s="684">
        <v>24</v>
      </c>
      <c r="B38" s="931"/>
      <c r="C38" s="831"/>
      <c r="D38" s="1352"/>
      <c r="E38" s="1355">
        <v>0</v>
      </c>
      <c r="F38" s="1130"/>
      <c r="G38" s="789"/>
      <c r="H38" s="789"/>
      <c r="I38" s="1136">
        <v>0</v>
      </c>
      <c r="J38" s="931"/>
      <c r="K38" s="831"/>
      <c r="L38" s="1352"/>
      <c r="M38" s="1136">
        <v>0</v>
      </c>
      <c r="N38" s="1130"/>
      <c r="O38" s="789"/>
      <c r="P38" s="789"/>
      <c r="Q38" s="1136">
        <v>0</v>
      </c>
      <c r="S38" s="811"/>
    </row>
    <row r="39" spans="1:33" s="685" customFormat="1">
      <c r="A39" s="684" t="s">
        <v>19</v>
      </c>
      <c r="B39" s="789"/>
      <c r="C39" s="789"/>
      <c r="D39" s="789"/>
      <c r="E39" s="1354">
        <f>SUM(E15:E38)</f>
        <v>0</v>
      </c>
      <c r="F39" s="789"/>
      <c r="G39" s="789"/>
      <c r="H39" s="789"/>
      <c r="I39" s="1169">
        <f>SUM(I15:I38)</f>
        <v>0</v>
      </c>
      <c r="J39" s="789"/>
      <c r="K39" s="789"/>
      <c r="L39" s="789"/>
      <c r="M39" s="1354">
        <f>SUM(M15:M38)</f>
        <v>0</v>
      </c>
      <c r="N39" s="789"/>
      <c r="O39" s="789"/>
      <c r="P39" s="789"/>
      <c r="Q39" s="1169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522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M2" s="677"/>
      <c r="N2" s="1294" t="s">
        <v>2</v>
      </c>
      <c r="O2" s="129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679</v>
      </c>
      <c r="M3" s="3090"/>
      <c r="N3" s="3090"/>
      <c r="O3" s="309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>
        <v>1721</v>
      </c>
      <c r="B8" s="1313">
        <v>1722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491</v>
      </c>
      <c r="C10" s="2135"/>
      <c r="D10" s="2135"/>
      <c r="E10" s="2136"/>
      <c r="F10" s="3077" t="s">
        <v>492</v>
      </c>
      <c r="G10" s="2135"/>
      <c r="H10" s="2135"/>
      <c r="I10" s="2136"/>
      <c r="J10" s="3077" t="s">
        <v>491</v>
      </c>
      <c r="K10" s="3016"/>
      <c r="L10" s="3016"/>
      <c r="M10" s="3017"/>
      <c r="N10" s="3077" t="s">
        <v>492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50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50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1797"/>
      <c r="G14" s="1786"/>
      <c r="H14" s="1786"/>
      <c r="I14" s="1353"/>
      <c r="J14" s="1974"/>
      <c r="K14" s="1975"/>
      <c r="L14" s="1786"/>
      <c r="M14" s="1353"/>
      <c r="N14" s="1797"/>
      <c r="O14" s="1786"/>
      <c r="P14" s="1786"/>
      <c r="Q14" s="1353"/>
      <c r="S14" s="811"/>
    </row>
    <row r="15" spans="1:33" s="1369" customFormat="1">
      <c r="A15" s="1362">
        <v>1</v>
      </c>
      <c r="B15" s="931"/>
      <c r="C15" s="1364"/>
      <c r="D15" s="789"/>
      <c r="E15" s="1933">
        <v>46</v>
      </c>
      <c r="F15" s="1799"/>
      <c r="G15" s="826"/>
      <c r="H15" s="1371"/>
      <c r="I15" s="1933">
        <v>119</v>
      </c>
      <c r="J15" s="1799"/>
      <c r="K15" s="1371"/>
      <c r="L15" s="1371"/>
      <c r="M15" s="1933">
        <v>33</v>
      </c>
      <c r="N15" s="1799"/>
      <c r="O15" s="1371"/>
      <c r="P15" s="1371"/>
      <c r="Q15" s="1933">
        <v>57</v>
      </c>
      <c r="S15" s="1370"/>
    </row>
    <row r="16" spans="1:33" s="681" customFormat="1">
      <c r="A16" s="684">
        <v>2</v>
      </c>
      <c r="B16" s="931"/>
      <c r="C16" s="831"/>
      <c r="D16" s="789"/>
      <c r="E16" s="1934">
        <v>43</v>
      </c>
      <c r="F16" s="1800"/>
      <c r="G16" s="826"/>
      <c r="H16" s="826"/>
      <c r="I16" s="1934">
        <v>112</v>
      </c>
      <c r="J16" s="1800"/>
      <c r="K16" s="826"/>
      <c r="L16" s="826"/>
      <c r="M16" s="1934">
        <v>31</v>
      </c>
      <c r="N16" s="1800"/>
      <c r="O16" s="826"/>
      <c r="P16" s="826"/>
      <c r="Q16" s="1934">
        <v>53</v>
      </c>
      <c r="S16" s="811"/>
    </row>
    <row r="17" spans="1:19" s="681" customFormat="1">
      <c r="A17" s="684">
        <v>3</v>
      </c>
      <c r="B17" s="931"/>
      <c r="C17" s="831"/>
      <c r="D17" s="789"/>
      <c r="E17" s="1934">
        <v>43</v>
      </c>
      <c r="F17" s="1800"/>
      <c r="G17" s="826"/>
      <c r="H17" s="826"/>
      <c r="I17" s="1934">
        <v>70</v>
      </c>
      <c r="J17" s="1800"/>
      <c r="K17" s="826"/>
      <c r="L17" s="826"/>
      <c r="M17" s="1934">
        <v>30</v>
      </c>
      <c r="N17" s="1800"/>
      <c r="O17" s="826"/>
      <c r="P17" s="826"/>
      <c r="Q17" s="1934">
        <v>20</v>
      </c>
      <c r="S17" s="811"/>
    </row>
    <row r="18" spans="1:19" s="681" customFormat="1">
      <c r="A18" s="684">
        <v>4</v>
      </c>
      <c r="B18" s="931"/>
      <c r="C18" s="831"/>
      <c r="D18" s="789"/>
      <c r="E18" s="1934">
        <v>40</v>
      </c>
      <c r="F18" s="1800"/>
      <c r="G18" s="826"/>
      <c r="H18" s="826"/>
      <c r="I18" s="1934">
        <v>67</v>
      </c>
      <c r="J18" s="1800"/>
      <c r="K18" s="826"/>
      <c r="L18" s="826"/>
      <c r="M18" s="1934">
        <v>28</v>
      </c>
      <c r="N18" s="1800"/>
      <c r="O18" s="826"/>
      <c r="P18" s="826"/>
      <c r="Q18" s="1934">
        <v>18</v>
      </c>
      <c r="S18" s="811"/>
    </row>
    <row r="19" spans="1:19" s="681" customFormat="1">
      <c r="A19" s="684">
        <v>5</v>
      </c>
      <c r="B19" s="931"/>
      <c r="C19" s="831"/>
      <c r="D19" s="789"/>
      <c r="E19" s="1934">
        <v>51</v>
      </c>
      <c r="F19" s="1800"/>
      <c r="G19" s="826"/>
      <c r="H19" s="826"/>
      <c r="I19" s="1934">
        <v>69</v>
      </c>
      <c r="J19" s="1800"/>
      <c r="K19" s="826"/>
      <c r="L19" s="826"/>
      <c r="M19" s="1934">
        <v>23</v>
      </c>
      <c r="N19" s="1800"/>
      <c r="O19" s="826"/>
      <c r="P19" s="826"/>
      <c r="Q19" s="1934">
        <v>17</v>
      </c>
      <c r="S19" s="811"/>
    </row>
    <row r="20" spans="1:19" s="681" customFormat="1">
      <c r="A20" s="684">
        <v>6</v>
      </c>
      <c r="B20" s="931"/>
      <c r="C20" s="831"/>
      <c r="D20" s="789"/>
      <c r="E20" s="1934">
        <v>48</v>
      </c>
      <c r="F20" s="1800"/>
      <c r="G20" s="826"/>
      <c r="H20" s="826"/>
      <c r="I20" s="1934">
        <v>83</v>
      </c>
      <c r="J20" s="1800"/>
      <c r="K20" s="826"/>
      <c r="L20" s="826"/>
      <c r="M20" s="1934">
        <v>25</v>
      </c>
      <c r="N20" s="1800"/>
      <c r="O20" s="826"/>
      <c r="P20" s="826"/>
      <c r="Q20" s="1934">
        <v>19</v>
      </c>
      <c r="S20" s="811"/>
    </row>
    <row r="21" spans="1:19" s="681" customFormat="1">
      <c r="A21" s="684">
        <v>7</v>
      </c>
      <c r="B21" s="931"/>
      <c r="C21" s="831"/>
      <c r="D21" s="789"/>
      <c r="E21" s="1934">
        <v>54</v>
      </c>
      <c r="F21" s="1800"/>
      <c r="G21" s="826"/>
      <c r="H21" s="826"/>
      <c r="I21" s="1934">
        <v>112</v>
      </c>
      <c r="J21" s="1800"/>
      <c r="K21" s="826"/>
      <c r="L21" s="826"/>
      <c r="M21" s="1934">
        <v>25</v>
      </c>
      <c r="N21" s="1800"/>
      <c r="O21" s="826"/>
      <c r="P21" s="826"/>
      <c r="Q21" s="1934">
        <v>22</v>
      </c>
      <c r="S21" s="811"/>
    </row>
    <row r="22" spans="1:19" s="681" customFormat="1">
      <c r="A22" s="684">
        <v>8</v>
      </c>
      <c r="B22" s="931"/>
      <c r="C22" s="831"/>
      <c r="D22" s="789"/>
      <c r="E22" s="1934">
        <v>58</v>
      </c>
      <c r="F22" s="1800"/>
      <c r="G22" s="826"/>
      <c r="H22" s="826"/>
      <c r="I22" s="1934">
        <v>132</v>
      </c>
      <c r="J22" s="1800"/>
      <c r="K22" s="826"/>
      <c r="L22" s="826"/>
      <c r="M22" s="1934">
        <v>23</v>
      </c>
      <c r="N22" s="1800"/>
      <c r="O22" s="826"/>
      <c r="P22" s="826"/>
      <c r="Q22" s="1934">
        <v>23</v>
      </c>
      <c r="S22" s="811"/>
    </row>
    <row r="23" spans="1:19" s="681" customFormat="1">
      <c r="A23" s="684">
        <v>9</v>
      </c>
      <c r="B23" s="931"/>
      <c r="C23" s="831"/>
      <c r="D23" s="789"/>
      <c r="E23" s="1934">
        <v>63</v>
      </c>
      <c r="F23" s="1800"/>
      <c r="G23" s="826"/>
      <c r="H23" s="826"/>
      <c r="I23" s="1934">
        <v>129</v>
      </c>
      <c r="J23" s="1800"/>
      <c r="K23" s="826"/>
      <c r="L23" s="826"/>
      <c r="M23" s="1934">
        <v>24</v>
      </c>
      <c r="N23" s="1800"/>
      <c r="O23" s="826"/>
      <c r="P23" s="826"/>
      <c r="Q23" s="1934">
        <v>25</v>
      </c>
      <c r="S23" s="811"/>
    </row>
    <row r="24" spans="1:19" s="681" customFormat="1">
      <c r="A24" s="684">
        <v>10</v>
      </c>
      <c r="B24" s="931"/>
      <c r="C24" s="831"/>
      <c r="D24" s="789"/>
      <c r="E24" s="1134">
        <v>67</v>
      </c>
      <c r="F24" s="1800"/>
      <c r="G24" s="826"/>
      <c r="H24" s="826"/>
      <c r="I24" s="1134">
        <v>133</v>
      </c>
      <c r="J24" s="1800"/>
      <c r="K24" s="826"/>
      <c r="L24" s="826"/>
      <c r="M24" s="1134">
        <v>25</v>
      </c>
      <c r="N24" s="1800"/>
      <c r="O24" s="826"/>
      <c r="P24" s="826"/>
      <c r="Q24" s="1134">
        <v>25</v>
      </c>
      <c r="S24" s="811"/>
    </row>
    <row r="25" spans="1:19" s="681" customFormat="1">
      <c r="A25" s="684">
        <v>11</v>
      </c>
      <c r="B25" s="931"/>
      <c r="C25" s="831"/>
      <c r="D25" s="789"/>
      <c r="E25" s="1937">
        <v>64</v>
      </c>
      <c r="F25" s="1976"/>
      <c r="G25" s="1977"/>
      <c r="H25" s="1978"/>
      <c r="I25" s="1937">
        <v>137</v>
      </c>
      <c r="J25" s="1976"/>
      <c r="K25" s="1977"/>
      <c r="L25" s="1978"/>
      <c r="M25" s="1937">
        <v>25</v>
      </c>
      <c r="N25" s="1976"/>
      <c r="O25" s="1977"/>
      <c r="P25" s="1978"/>
      <c r="Q25" s="1937">
        <v>29</v>
      </c>
      <c r="S25" s="811"/>
    </row>
    <row r="26" spans="1:19" s="681" customFormat="1">
      <c r="A26" s="684">
        <v>12</v>
      </c>
      <c r="B26" s="931"/>
      <c r="C26" s="831"/>
      <c r="D26" s="789"/>
      <c r="E26" s="1937">
        <v>62</v>
      </c>
      <c r="F26" s="1130"/>
      <c r="G26" s="826"/>
      <c r="H26" s="1793"/>
      <c r="I26" s="1937">
        <v>131</v>
      </c>
      <c r="J26" s="1130"/>
      <c r="K26" s="826"/>
      <c r="L26" s="1793"/>
      <c r="M26" s="1937">
        <v>27</v>
      </c>
      <c r="N26" s="1130"/>
      <c r="O26" s="826"/>
      <c r="P26" s="1793"/>
      <c r="Q26" s="1937">
        <v>30</v>
      </c>
      <c r="S26" s="811"/>
    </row>
    <row r="27" spans="1:19" s="681" customFormat="1">
      <c r="A27" s="684">
        <v>13</v>
      </c>
      <c r="B27" s="931"/>
      <c r="C27" s="831"/>
      <c r="D27" s="789"/>
      <c r="E27" s="1937">
        <v>66</v>
      </c>
      <c r="F27" s="1130"/>
      <c r="G27" s="826"/>
      <c r="H27" s="1793"/>
      <c r="I27" s="1937">
        <v>138</v>
      </c>
      <c r="J27" s="1130"/>
      <c r="K27" s="826"/>
      <c r="L27" s="1793"/>
      <c r="M27" s="1937">
        <v>32</v>
      </c>
      <c r="N27" s="1130"/>
      <c r="O27" s="826"/>
      <c r="P27" s="1793"/>
      <c r="Q27" s="1937">
        <v>29</v>
      </c>
      <c r="S27" s="811"/>
    </row>
    <row r="28" spans="1:19" s="681" customFormat="1">
      <c r="A28" s="684">
        <v>14</v>
      </c>
      <c r="B28" s="931"/>
      <c r="C28" s="831"/>
      <c r="D28" s="789"/>
      <c r="E28" s="1937">
        <v>61</v>
      </c>
      <c r="F28" s="1130"/>
      <c r="G28" s="826"/>
      <c r="H28" s="1793"/>
      <c r="I28" s="1937">
        <v>124</v>
      </c>
      <c r="J28" s="1130"/>
      <c r="K28" s="826"/>
      <c r="L28" s="1793"/>
      <c r="M28" s="1937">
        <v>27</v>
      </c>
      <c r="N28" s="1130"/>
      <c r="O28" s="826"/>
      <c r="P28" s="1793"/>
      <c r="Q28" s="1937">
        <v>28</v>
      </c>
      <c r="S28" s="811"/>
    </row>
    <row r="29" spans="1:19" s="681" customFormat="1">
      <c r="A29" s="684">
        <v>15</v>
      </c>
      <c r="B29" s="931"/>
      <c r="C29" s="831"/>
      <c r="D29" s="789"/>
      <c r="E29" s="1937">
        <v>63</v>
      </c>
      <c r="F29" s="1130"/>
      <c r="G29" s="826"/>
      <c r="H29" s="1793"/>
      <c r="I29" s="1937">
        <v>119</v>
      </c>
      <c r="J29" s="1130"/>
      <c r="K29" s="826"/>
      <c r="L29" s="1793"/>
      <c r="M29" s="1937">
        <v>26</v>
      </c>
      <c r="N29" s="1130"/>
      <c r="O29" s="826"/>
      <c r="P29" s="1793"/>
      <c r="Q29" s="1937">
        <v>29</v>
      </c>
      <c r="S29" s="811"/>
    </row>
    <row r="30" spans="1:19" s="681" customFormat="1">
      <c r="A30" s="684">
        <v>16</v>
      </c>
      <c r="B30" s="931"/>
      <c r="C30" s="831"/>
      <c r="D30" s="789"/>
      <c r="E30" s="1937">
        <v>58</v>
      </c>
      <c r="F30" s="1130"/>
      <c r="G30" s="826"/>
      <c r="H30" s="1793"/>
      <c r="I30" s="1937">
        <v>126</v>
      </c>
      <c r="J30" s="1130"/>
      <c r="K30" s="826"/>
      <c r="L30" s="1793"/>
      <c r="M30" s="1937">
        <v>24</v>
      </c>
      <c r="N30" s="1130"/>
      <c r="O30" s="826"/>
      <c r="P30" s="1793"/>
      <c r="Q30" s="1937">
        <v>29</v>
      </c>
      <c r="S30" s="811"/>
    </row>
    <row r="31" spans="1:19" s="685" customFormat="1">
      <c r="A31" s="684">
        <v>17</v>
      </c>
      <c r="B31" s="931"/>
      <c r="C31" s="831"/>
      <c r="D31" s="789"/>
      <c r="E31" s="1937">
        <v>57</v>
      </c>
      <c r="F31" s="1130"/>
      <c r="G31" s="826"/>
      <c r="H31" s="1793"/>
      <c r="I31" s="1937">
        <v>130</v>
      </c>
      <c r="J31" s="1130"/>
      <c r="K31" s="826"/>
      <c r="L31" s="1793"/>
      <c r="M31" s="1937">
        <v>24</v>
      </c>
      <c r="N31" s="1130"/>
      <c r="O31" s="826"/>
      <c r="P31" s="1793"/>
      <c r="Q31" s="1937">
        <v>30</v>
      </c>
      <c r="S31" s="811"/>
    </row>
    <row r="32" spans="1:19" s="685" customFormat="1">
      <c r="A32" s="684">
        <v>18</v>
      </c>
      <c r="B32" s="931"/>
      <c r="C32" s="831"/>
      <c r="D32" s="789"/>
      <c r="E32" s="1937">
        <v>61</v>
      </c>
      <c r="F32" s="1130"/>
      <c r="G32" s="826"/>
      <c r="H32" s="1793"/>
      <c r="I32" s="1937">
        <v>147</v>
      </c>
      <c r="J32" s="1130"/>
      <c r="K32" s="826"/>
      <c r="L32" s="1793"/>
      <c r="M32" s="1937">
        <v>28</v>
      </c>
      <c r="N32" s="1130"/>
      <c r="O32" s="826"/>
      <c r="P32" s="1793"/>
      <c r="Q32" s="1937">
        <v>34</v>
      </c>
      <c r="S32" s="811"/>
    </row>
    <row r="33" spans="1:33" s="685" customFormat="1">
      <c r="A33" s="684">
        <v>19</v>
      </c>
      <c r="B33" s="931"/>
      <c r="C33" s="831"/>
      <c r="D33" s="789"/>
      <c r="E33" s="1937">
        <v>61</v>
      </c>
      <c r="F33" s="1130"/>
      <c r="G33" s="826"/>
      <c r="H33" s="1793"/>
      <c r="I33" s="1937">
        <v>169</v>
      </c>
      <c r="J33" s="1130"/>
      <c r="K33" s="826"/>
      <c r="L33" s="1793"/>
      <c r="M33" s="1937">
        <v>29</v>
      </c>
      <c r="N33" s="1130"/>
      <c r="O33" s="826"/>
      <c r="P33" s="1793"/>
      <c r="Q33" s="1937">
        <v>36</v>
      </c>
      <c r="S33" s="811"/>
    </row>
    <row r="34" spans="1:33" s="685" customFormat="1">
      <c r="A34" s="684">
        <v>20</v>
      </c>
      <c r="B34" s="931"/>
      <c r="C34" s="831"/>
      <c r="D34" s="789"/>
      <c r="E34" s="1937">
        <v>56</v>
      </c>
      <c r="F34" s="1130"/>
      <c r="G34" s="826"/>
      <c r="H34" s="1793"/>
      <c r="I34" s="1937">
        <v>177</v>
      </c>
      <c r="J34" s="1130"/>
      <c r="K34" s="826"/>
      <c r="L34" s="1793"/>
      <c r="M34" s="1937">
        <v>26</v>
      </c>
      <c r="N34" s="1130"/>
      <c r="O34" s="826"/>
      <c r="P34" s="1793"/>
      <c r="Q34" s="1937">
        <v>33</v>
      </c>
      <c r="S34" s="811"/>
    </row>
    <row r="35" spans="1:33" s="685" customFormat="1">
      <c r="A35" s="684">
        <v>21</v>
      </c>
      <c r="B35" s="931"/>
      <c r="C35" s="831"/>
      <c r="D35" s="789"/>
      <c r="E35" s="1937">
        <v>55</v>
      </c>
      <c r="F35" s="1130"/>
      <c r="G35" s="826"/>
      <c r="H35" s="1793"/>
      <c r="I35" s="1937">
        <v>167</v>
      </c>
      <c r="J35" s="1130"/>
      <c r="K35" s="826"/>
      <c r="L35" s="1793"/>
      <c r="M35" s="1937">
        <v>26</v>
      </c>
      <c r="N35" s="1130"/>
      <c r="O35" s="826"/>
      <c r="P35" s="1793"/>
      <c r="Q35" s="1937">
        <v>31</v>
      </c>
      <c r="S35" s="811"/>
    </row>
    <row r="36" spans="1:33" s="685" customFormat="1">
      <c r="A36" s="684">
        <v>22</v>
      </c>
      <c r="B36" s="931"/>
      <c r="C36" s="831"/>
      <c r="D36" s="789"/>
      <c r="E36" s="1937">
        <v>56</v>
      </c>
      <c r="F36" s="1130"/>
      <c r="G36" s="826"/>
      <c r="H36" s="1793"/>
      <c r="I36" s="1937">
        <v>144</v>
      </c>
      <c r="J36" s="1130"/>
      <c r="K36" s="826"/>
      <c r="L36" s="1793"/>
      <c r="M36" s="1937">
        <v>27</v>
      </c>
      <c r="N36" s="1130"/>
      <c r="O36" s="826"/>
      <c r="P36" s="1793"/>
      <c r="Q36" s="1937">
        <v>30</v>
      </c>
      <c r="S36" s="811"/>
    </row>
    <row r="37" spans="1:33" s="685" customFormat="1">
      <c r="A37" s="684">
        <v>23</v>
      </c>
      <c r="B37" s="931"/>
      <c r="C37" s="831"/>
      <c r="D37" s="1352"/>
      <c r="E37" s="1937">
        <v>60</v>
      </c>
      <c r="F37" s="1130"/>
      <c r="G37" s="826"/>
      <c r="H37" s="1793"/>
      <c r="I37" s="1937">
        <v>149</v>
      </c>
      <c r="J37" s="1130"/>
      <c r="K37" s="826"/>
      <c r="L37" s="1793"/>
      <c r="M37" s="1937">
        <v>34</v>
      </c>
      <c r="N37" s="1130"/>
      <c r="O37" s="826"/>
      <c r="P37" s="1793"/>
      <c r="Q37" s="1937">
        <v>53</v>
      </c>
      <c r="S37" s="811"/>
    </row>
    <row r="38" spans="1:33" s="685" customFormat="1">
      <c r="A38" s="684">
        <v>24</v>
      </c>
      <c r="B38" s="931"/>
      <c r="C38" s="831"/>
      <c r="D38" s="1352"/>
      <c r="E38" s="1938">
        <v>57</v>
      </c>
      <c r="F38" s="1130"/>
      <c r="G38" s="826"/>
      <c r="H38" s="1793"/>
      <c r="I38" s="1938">
        <v>133</v>
      </c>
      <c r="J38" s="1130"/>
      <c r="K38" s="826"/>
      <c r="L38" s="1793"/>
      <c r="M38" s="1938">
        <v>33</v>
      </c>
      <c r="N38" s="1130"/>
      <c r="O38" s="826"/>
      <c r="P38" s="1793"/>
      <c r="Q38" s="1938">
        <v>57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1350</v>
      </c>
      <c r="F39" s="1796"/>
      <c r="G39" s="1796"/>
      <c r="H39" s="1796"/>
      <c r="I39" s="1795">
        <f>SUM(I15:I38)</f>
        <v>3017</v>
      </c>
      <c r="J39" s="1796"/>
      <c r="K39" s="1796"/>
      <c r="L39" s="1796"/>
      <c r="M39" s="1795">
        <f>SUM(M15:M38)</f>
        <v>655</v>
      </c>
      <c r="N39" s="1796"/>
      <c r="O39" s="1796"/>
      <c r="P39" s="1796"/>
      <c r="Q39" s="1795">
        <f>SUM(Q15:Q38)</f>
        <v>757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522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M2" s="677"/>
      <c r="N2" s="1294" t="s">
        <v>2</v>
      </c>
      <c r="O2" s="129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679</v>
      </c>
      <c r="M3" s="3090"/>
      <c r="N3" s="3090"/>
      <c r="O3" s="309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>
        <v>1723</v>
      </c>
      <c r="B8" s="1313">
        <v>1724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493</v>
      </c>
      <c r="C10" s="2135"/>
      <c r="D10" s="2135"/>
      <c r="E10" s="2136"/>
      <c r="F10" s="3077" t="s">
        <v>494</v>
      </c>
      <c r="G10" s="2135"/>
      <c r="H10" s="2135"/>
      <c r="I10" s="2136"/>
      <c r="J10" s="3077" t="s">
        <v>493</v>
      </c>
      <c r="K10" s="3016"/>
      <c r="L10" s="3016"/>
      <c r="M10" s="3017"/>
      <c r="N10" s="3077" t="s">
        <v>494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50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50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1353"/>
      <c r="J14" s="931"/>
      <c r="K14" s="831"/>
      <c r="L14" s="789"/>
      <c r="M14" s="1353"/>
      <c r="N14" s="825"/>
      <c r="O14" s="789"/>
      <c r="P14" s="789"/>
      <c r="Q14" s="1353"/>
      <c r="S14" s="811"/>
    </row>
    <row r="15" spans="1:33" s="1369" customFormat="1">
      <c r="A15" s="1362">
        <v>1</v>
      </c>
      <c r="B15" s="931"/>
      <c r="C15" s="1364"/>
      <c r="D15" s="789"/>
      <c r="E15" s="1935">
        <v>349</v>
      </c>
      <c r="F15" s="1366"/>
      <c r="G15" s="826"/>
      <c r="H15" s="1973"/>
      <c r="I15" s="1935">
        <v>123</v>
      </c>
      <c r="J15" s="1366"/>
      <c r="K15" s="1371"/>
      <c r="L15" s="1973"/>
      <c r="M15" s="1935">
        <v>163</v>
      </c>
      <c r="N15" s="1366"/>
      <c r="O15" s="1371"/>
      <c r="P15" s="1973"/>
      <c r="Q15" s="1935">
        <v>70</v>
      </c>
      <c r="S15" s="1370"/>
    </row>
    <row r="16" spans="1:33" s="681" customFormat="1">
      <c r="A16" s="684">
        <v>2</v>
      </c>
      <c r="B16" s="931"/>
      <c r="C16" s="831"/>
      <c r="D16" s="789"/>
      <c r="E16" s="1936">
        <v>295</v>
      </c>
      <c r="F16" s="1130"/>
      <c r="G16" s="826"/>
      <c r="H16" s="1793"/>
      <c r="I16" s="1936">
        <v>109</v>
      </c>
      <c r="J16" s="1130"/>
      <c r="K16" s="826"/>
      <c r="L16" s="1793"/>
      <c r="M16" s="1936">
        <v>154</v>
      </c>
      <c r="N16" s="1130"/>
      <c r="O16" s="826"/>
      <c r="P16" s="1793"/>
      <c r="Q16" s="1936">
        <v>68</v>
      </c>
      <c r="S16" s="811"/>
    </row>
    <row r="17" spans="1:19" s="681" customFormat="1">
      <c r="A17" s="684">
        <v>3</v>
      </c>
      <c r="B17" s="931"/>
      <c r="C17" s="831"/>
      <c r="D17" s="789"/>
      <c r="E17" s="1936">
        <v>265</v>
      </c>
      <c r="F17" s="1130"/>
      <c r="G17" s="826"/>
      <c r="H17" s="1793"/>
      <c r="I17" s="1936">
        <v>83</v>
      </c>
      <c r="J17" s="1130"/>
      <c r="K17" s="826"/>
      <c r="L17" s="1793"/>
      <c r="M17" s="1936">
        <v>132</v>
      </c>
      <c r="N17" s="1130"/>
      <c r="O17" s="826"/>
      <c r="P17" s="1793"/>
      <c r="Q17" s="1936">
        <v>51</v>
      </c>
      <c r="S17" s="811"/>
    </row>
    <row r="18" spans="1:19" s="681" customFormat="1">
      <c r="A18" s="684">
        <v>4</v>
      </c>
      <c r="B18" s="931"/>
      <c r="C18" s="831"/>
      <c r="D18" s="789"/>
      <c r="E18" s="1936">
        <v>250</v>
      </c>
      <c r="F18" s="1130"/>
      <c r="G18" s="826"/>
      <c r="H18" s="1793"/>
      <c r="I18" s="1936">
        <v>82</v>
      </c>
      <c r="J18" s="1130"/>
      <c r="K18" s="826"/>
      <c r="L18" s="1793"/>
      <c r="M18" s="1936">
        <v>128</v>
      </c>
      <c r="N18" s="1130"/>
      <c r="O18" s="826"/>
      <c r="P18" s="1793"/>
      <c r="Q18" s="1936">
        <v>49</v>
      </c>
      <c r="S18" s="811"/>
    </row>
    <row r="19" spans="1:19" s="681" customFormat="1">
      <c r="A19" s="684">
        <v>5</v>
      </c>
      <c r="B19" s="931"/>
      <c r="C19" s="831"/>
      <c r="D19" s="789"/>
      <c r="E19" s="1936">
        <v>240</v>
      </c>
      <c r="F19" s="1130"/>
      <c r="G19" s="826"/>
      <c r="H19" s="1793"/>
      <c r="I19" s="1936">
        <v>82</v>
      </c>
      <c r="J19" s="1130"/>
      <c r="K19" s="826"/>
      <c r="L19" s="1793"/>
      <c r="M19" s="1936">
        <v>125</v>
      </c>
      <c r="N19" s="1130"/>
      <c r="O19" s="826"/>
      <c r="P19" s="1793"/>
      <c r="Q19" s="1936">
        <v>49</v>
      </c>
      <c r="S19" s="811"/>
    </row>
    <row r="20" spans="1:19" s="681" customFormat="1">
      <c r="A20" s="684">
        <v>6</v>
      </c>
      <c r="B20" s="931"/>
      <c r="C20" s="831"/>
      <c r="D20" s="789"/>
      <c r="E20" s="1936">
        <v>281</v>
      </c>
      <c r="F20" s="1130"/>
      <c r="G20" s="826"/>
      <c r="H20" s="1793"/>
      <c r="I20" s="1936">
        <v>86</v>
      </c>
      <c r="J20" s="1130"/>
      <c r="K20" s="826"/>
      <c r="L20" s="1793"/>
      <c r="M20" s="1936">
        <v>136</v>
      </c>
      <c r="N20" s="1130"/>
      <c r="O20" s="826"/>
      <c r="P20" s="1793"/>
      <c r="Q20" s="1936">
        <v>51</v>
      </c>
      <c r="S20" s="811"/>
    </row>
    <row r="21" spans="1:19" s="681" customFormat="1">
      <c r="A21" s="684">
        <v>7</v>
      </c>
      <c r="B21" s="931"/>
      <c r="C21" s="831"/>
      <c r="D21" s="789"/>
      <c r="E21" s="1936">
        <v>382</v>
      </c>
      <c r="F21" s="1130"/>
      <c r="G21" s="826"/>
      <c r="H21" s="1793"/>
      <c r="I21" s="1936">
        <v>120</v>
      </c>
      <c r="J21" s="1130"/>
      <c r="K21" s="826"/>
      <c r="L21" s="1793"/>
      <c r="M21" s="1936">
        <v>147</v>
      </c>
      <c r="N21" s="1130"/>
      <c r="O21" s="826"/>
      <c r="P21" s="1793"/>
      <c r="Q21" s="1936">
        <v>56</v>
      </c>
      <c r="S21" s="811"/>
    </row>
    <row r="22" spans="1:19" s="681" customFormat="1">
      <c r="A22" s="684">
        <v>8</v>
      </c>
      <c r="B22" s="931"/>
      <c r="C22" s="831"/>
      <c r="D22" s="789"/>
      <c r="E22" s="1936">
        <v>733</v>
      </c>
      <c r="F22" s="1130"/>
      <c r="G22" s="826"/>
      <c r="H22" s="1793"/>
      <c r="I22" s="1936">
        <v>152</v>
      </c>
      <c r="J22" s="1130"/>
      <c r="K22" s="826"/>
      <c r="L22" s="1793"/>
      <c r="M22" s="1936">
        <v>406</v>
      </c>
      <c r="N22" s="1130"/>
      <c r="O22" s="826"/>
      <c r="P22" s="1793"/>
      <c r="Q22" s="1936">
        <v>52</v>
      </c>
      <c r="S22" s="811"/>
    </row>
    <row r="23" spans="1:19" s="681" customFormat="1">
      <c r="A23" s="684">
        <v>9</v>
      </c>
      <c r="B23" s="931"/>
      <c r="C23" s="831"/>
      <c r="D23" s="789"/>
      <c r="E23" s="1936">
        <v>849</v>
      </c>
      <c r="F23" s="1130"/>
      <c r="G23" s="826"/>
      <c r="H23" s="1793"/>
      <c r="I23" s="1936">
        <v>157</v>
      </c>
      <c r="J23" s="1130"/>
      <c r="K23" s="826"/>
      <c r="L23" s="1793"/>
      <c r="M23" s="1936">
        <v>487</v>
      </c>
      <c r="N23" s="1130"/>
      <c r="O23" s="826"/>
      <c r="P23" s="1793"/>
      <c r="Q23" s="1936">
        <v>73</v>
      </c>
      <c r="S23" s="811"/>
    </row>
    <row r="24" spans="1:19" s="681" customFormat="1">
      <c r="A24" s="684">
        <v>10</v>
      </c>
      <c r="B24" s="931"/>
      <c r="C24" s="831"/>
      <c r="D24" s="789"/>
      <c r="E24" s="1937">
        <v>747</v>
      </c>
      <c r="F24" s="1130"/>
      <c r="G24" s="826"/>
      <c r="H24" s="1793"/>
      <c r="I24" s="1937">
        <v>161</v>
      </c>
      <c r="J24" s="1130"/>
      <c r="K24" s="826"/>
      <c r="L24" s="1793"/>
      <c r="M24" s="1937">
        <v>319</v>
      </c>
      <c r="N24" s="1130"/>
      <c r="O24" s="826"/>
      <c r="P24" s="1793"/>
      <c r="Q24" s="1937">
        <v>85</v>
      </c>
      <c r="S24" s="811"/>
    </row>
    <row r="25" spans="1:19" s="681" customFormat="1">
      <c r="A25" s="684">
        <v>11</v>
      </c>
      <c r="B25" s="931"/>
      <c r="C25" s="831"/>
      <c r="D25" s="789"/>
      <c r="E25" s="1937">
        <v>779</v>
      </c>
      <c r="F25" s="1130"/>
      <c r="G25" s="826"/>
      <c r="H25" s="1793"/>
      <c r="I25" s="1937">
        <v>174</v>
      </c>
      <c r="J25" s="1130"/>
      <c r="K25" s="826"/>
      <c r="L25" s="1793"/>
      <c r="M25" s="1937">
        <v>415</v>
      </c>
      <c r="N25" s="1130"/>
      <c r="O25" s="826"/>
      <c r="P25" s="1793"/>
      <c r="Q25" s="1937">
        <v>93</v>
      </c>
      <c r="S25" s="811"/>
    </row>
    <row r="26" spans="1:19" s="681" customFormat="1">
      <c r="A26" s="684">
        <v>12</v>
      </c>
      <c r="B26" s="931"/>
      <c r="C26" s="831"/>
      <c r="D26" s="789"/>
      <c r="E26" s="1937">
        <v>569</v>
      </c>
      <c r="F26" s="1130"/>
      <c r="G26" s="826"/>
      <c r="H26" s="1793"/>
      <c r="I26" s="1937">
        <v>182</v>
      </c>
      <c r="J26" s="1130"/>
      <c r="K26" s="826"/>
      <c r="L26" s="1793"/>
      <c r="M26" s="1937">
        <v>205</v>
      </c>
      <c r="N26" s="1130"/>
      <c r="O26" s="826"/>
      <c r="P26" s="1793"/>
      <c r="Q26" s="1937">
        <v>102</v>
      </c>
      <c r="S26" s="811"/>
    </row>
    <row r="27" spans="1:19" s="681" customFormat="1">
      <c r="A27" s="684">
        <v>13</v>
      </c>
      <c r="B27" s="931"/>
      <c r="C27" s="831"/>
      <c r="D27" s="789"/>
      <c r="E27" s="1937">
        <v>808</v>
      </c>
      <c r="F27" s="1130"/>
      <c r="G27" s="826"/>
      <c r="H27" s="1793"/>
      <c r="I27" s="1937">
        <v>152</v>
      </c>
      <c r="J27" s="1130"/>
      <c r="K27" s="826"/>
      <c r="L27" s="1793"/>
      <c r="M27" s="1937">
        <v>429</v>
      </c>
      <c r="N27" s="1130"/>
      <c r="O27" s="826"/>
      <c r="P27" s="1793"/>
      <c r="Q27" s="1937">
        <v>57</v>
      </c>
      <c r="S27" s="811"/>
    </row>
    <row r="28" spans="1:19" s="681" customFormat="1">
      <c r="A28" s="684">
        <v>14</v>
      </c>
      <c r="B28" s="931"/>
      <c r="C28" s="831"/>
      <c r="D28" s="789"/>
      <c r="E28" s="1937">
        <v>766</v>
      </c>
      <c r="F28" s="1130"/>
      <c r="G28" s="826"/>
      <c r="H28" s="1793"/>
      <c r="I28" s="1937">
        <v>155</v>
      </c>
      <c r="J28" s="1130"/>
      <c r="K28" s="826"/>
      <c r="L28" s="1793"/>
      <c r="M28" s="1937">
        <v>397</v>
      </c>
      <c r="N28" s="1130"/>
      <c r="O28" s="826"/>
      <c r="P28" s="1793"/>
      <c r="Q28" s="1937">
        <v>83</v>
      </c>
      <c r="S28" s="811"/>
    </row>
    <row r="29" spans="1:19" s="681" customFormat="1">
      <c r="A29" s="684">
        <v>15</v>
      </c>
      <c r="B29" s="931"/>
      <c r="C29" s="831"/>
      <c r="D29" s="789"/>
      <c r="E29" s="1937">
        <v>831</v>
      </c>
      <c r="F29" s="1130"/>
      <c r="G29" s="826"/>
      <c r="H29" s="1793"/>
      <c r="I29" s="1937">
        <v>151</v>
      </c>
      <c r="J29" s="1130"/>
      <c r="K29" s="826"/>
      <c r="L29" s="1793"/>
      <c r="M29" s="1937">
        <v>505</v>
      </c>
      <c r="N29" s="1130"/>
      <c r="O29" s="826"/>
      <c r="P29" s="1793"/>
      <c r="Q29" s="1937">
        <v>81</v>
      </c>
      <c r="S29" s="811"/>
    </row>
    <row r="30" spans="1:19" s="681" customFormat="1">
      <c r="A30" s="684">
        <v>16</v>
      </c>
      <c r="B30" s="931"/>
      <c r="C30" s="831"/>
      <c r="D30" s="789"/>
      <c r="E30" s="1937">
        <v>765</v>
      </c>
      <c r="F30" s="1130"/>
      <c r="G30" s="826"/>
      <c r="H30" s="1793"/>
      <c r="I30" s="1937">
        <v>150</v>
      </c>
      <c r="J30" s="1130"/>
      <c r="K30" s="826"/>
      <c r="L30" s="1793"/>
      <c r="M30" s="1937">
        <v>474</v>
      </c>
      <c r="N30" s="1130"/>
      <c r="O30" s="826"/>
      <c r="P30" s="1793"/>
      <c r="Q30" s="1937">
        <v>76</v>
      </c>
      <c r="S30" s="811"/>
    </row>
    <row r="31" spans="1:19" s="685" customFormat="1">
      <c r="A31" s="684">
        <v>17</v>
      </c>
      <c r="B31" s="931"/>
      <c r="C31" s="831"/>
      <c r="D31" s="789"/>
      <c r="E31" s="1937">
        <v>651</v>
      </c>
      <c r="F31" s="1130"/>
      <c r="G31" s="826"/>
      <c r="H31" s="1793"/>
      <c r="I31" s="1937">
        <v>158</v>
      </c>
      <c r="J31" s="1130"/>
      <c r="K31" s="826"/>
      <c r="L31" s="1793"/>
      <c r="M31" s="1937">
        <v>297</v>
      </c>
      <c r="N31" s="1130"/>
      <c r="O31" s="826"/>
      <c r="P31" s="1793"/>
      <c r="Q31" s="1937">
        <v>72</v>
      </c>
      <c r="S31" s="811"/>
    </row>
    <row r="32" spans="1:19" s="685" customFormat="1">
      <c r="A32" s="684">
        <v>18</v>
      </c>
      <c r="B32" s="931"/>
      <c r="C32" s="831"/>
      <c r="D32" s="789"/>
      <c r="E32" s="1937">
        <v>608</v>
      </c>
      <c r="F32" s="1130"/>
      <c r="G32" s="826"/>
      <c r="H32" s="1793"/>
      <c r="I32" s="1937">
        <v>167</v>
      </c>
      <c r="J32" s="1130"/>
      <c r="K32" s="826"/>
      <c r="L32" s="1793"/>
      <c r="M32" s="1937">
        <v>195</v>
      </c>
      <c r="N32" s="1130"/>
      <c r="O32" s="826"/>
      <c r="P32" s="1793"/>
      <c r="Q32" s="1937">
        <v>67</v>
      </c>
      <c r="S32" s="811"/>
    </row>
    <row r="33" spans="1:33" s="685" customFormat="1">
      <c r="A33" s="684">
        <v>19</v>
      </c>
      <c r="B33" s="931"/>
      <c r="C33" s="831"/>
      <c r="D33" s="789"/>
      <c r="E33" s="1937">
        <v>640</v>
      </c>
      <c r="F33" s="1130"/>
      <c r="G33" s="826"/>
      <c r="H33" s="1793"/>
      <c r="I33" s="1937">
        <v>199</v>
      </c>
      <c r="J33" s="1130"/>
      <c r="K33" s="826"/>
      <c r="L33" s="1793"/>
      <c r="M33" s="1937">
        <v>205</v>
      </c>
      <c r="N33" s="1130"/>
      <c r="O33" s="826"/>
      <c r="P33" s="1793"/>
      <c r="Q33" s="1937">
        <v>94</v>
      </c>
      <c r="S33" s="811"/>
    </row>
    <row r="34" spans="1:33" s="685" customFormat="1">
      <c r="A34" s="684">
        <v>20</v>
      </c>
      <c r="B34" s="931"/>
      <c r="C34" s="831"/>
      <c r="D34" s="789"/>
      <c r="E34" s="1937">
        <v>672</v>
      </c>
      <c r="F34" s="1130"/>
      <c r="G34" s="826"/>
      <c r="H34" s="1793"/>
      <c r="I34" s="1937">
        <v>194</v>
      </c>
      <c r="J34" s="1130"/>
      <c r="K34" s="826"/>
      <c r="L34" s="1793"/>
      <c r="M34" s="1937">
        <v>207</v>
      </c>
      <c r="N34" s="1130"/>
      <c r="O34" s="826"/>
      <c r="P34" s="1793"/>
      <c r="Q34" s="1937">
        <v>81</v>
      </c>
      <c r="S34" s="811"/>
    </row>
    <row r="35" spans="1:33" s="685" customFormat="1">
      <c r="A35" s="684">
        <v>21</v>
      </c>
      <c r="B35" s="931"/>
      <c r="C35" s="831"/>
      <c r="D35" s="789"/>
      <c r="E35" s="1937">
        <v>577</v>
      </c>
      <c r="F35" s="1130"/>
      <c r="G35" s="826"/>
      <c r="H35" s="1793"/>
      <c r="I35" s="1937">
        <v>172</v>
      </c>
      <c r="J35" s="1130"/>
      <c r="K35" s="826"/>
      <c r="L35" s="1793"/>
      <c r="M35" s="1937">
        <v>161</v>
      </c>
      <c r="N35" s="1130"/>
      <c r="O35" s="826"/>
      <c r="P35" s="1793"/>
      <c r="Q35" s="1937">
        <v>63</v>
      </c>
      <c r="S35" s="811"/>
    </row>
    <row r="36" spans="1:33" s="685" customFormat="1">
      <c r="A36" s="684">
        <v>22</v>
      </c>
      <c r="B36" s="931"/>
      <c r="C36" s="831"/>
      <c r="D36" s="789"/>
      <c r="E36" s="1937">
        <v>608</v>
      </c>
      <c r="F36" s="1130"/>
      <c r="G36" s="826"/>
      <c r="H36" s="1793"/>
      <c r="I36" s="1937">
        <v>168</v>
      </c>
      <c r="J36" s="1130"/>
      <c r="K36" s="826"/>
      <c r="L36" s="1793"/>
      <c r="M36" s="1937">
        <v>180</v>
      </c>
      <c r="N36" s="1130"/>
      <c r="O36" s="826"/>
      <c r="P36" s="1793"/>
      <c r="Q36" s="1937">
        <v>62</v>
      </c>
      <c r="S36" s="811"/>
    </row>
    <row r="37" spans="1:33" s="685" customFormat="1">
      <c r="A37" s="684">
        <v>23</v>
      </c>
      <c r="B37" s="931"/>
      <c r="C37" s="831"/>
      <c r="D37" s="1352"/>
      <c r="E37" s="1937">
        <v>540</v>
      </c>
      <c r="F37" s="1130"/>
      <c r="G37" s="826"/>
      <c r="H37" s="1793"/>
      <c r="I37" s="1937">
        <v>184</v>
      </c>
      <c r="J37" s="1130"/>
      <c r="K37" s="826"/>
      <c r="L37" s="1793"/>
      <c r="M37" s="1937">
        <v>184</v>
      </c>
      <c r="N37" s="1130"/>
      <c r="O37" s="826"/>
      <c r="P37" s="1793"/>
      <c r="Q37" s="1937">
        <v>71</v>
      </c>
      <c r="S37" s="811"/>
    </row>
    <row r="38" spans="1:33" s="685" customFormat="1">
      <c r="A38" s="684">
        <v>24</v>
      </c>
      <c r="B38" s="931"/>
      <c r="C38" s="831"/>
      <c r="D38" s="1352"/>
      <c r="E38" s="1938">
        <v>420</v>
      </c>
      <c r="F38" s="1130"/>
      <c r="G38" s="826"/>
      <c r="H38" s="1793"/>
      <c r="I38" s="1938">
        <v>165</v>
      </c>
      <c r="J38" s="1130"/>
      <c r="K38" s="826"/>
      <c r="L38" s="1793"/>
      <c r="M38" s="1938">
        <v>165</v>
      </c>
      <c r="N38" s="1130"/>
      <c r="O38" s="826"/>
      <c r="P38" s="1793"/>
      <c r="Q38" s="1938">
        <v>76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13625</v>
      </c>
      <c r="F39" s="1796"/>
      <c r="G39" s="1796"/>
      <c r="H39" s="1796"/>
      <c r="I39" s="1795">
        <f>SUM(I15:I38)</f>
        <v>3526</v>
      </c>
      <c r="J39" s="1796"/>
      <c r="K39" s="1796"/>
      <c r="L39" s="1796"/>
      <c r="M39" s="1795">
        <f>SUM(M15:M38)</f>
        <v>6216</v>
      </c>
      <c r="N39" s="1796"/>
      <c r="O39" s="1796"/>
      <c r="P39" s="1796"/>
      <c r="Q39" s="1795">
        <f>SUM(Q15:Q38)</f>
        <v>1682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522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M2" s="677"/>
      <c r="N2" s="1568" t="s">
        <v>2</v>
      </c>
      <c r="O2" s="129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678</v>
      </c>
      <c r="K3" s="3090" t="s">
        <v>677</v>
      </c>
      <c r="L3" s="3090"/>
      <c r="M3" s="3090"/>
      <c r="N3" s="3090"/>
      <c r="O3" s="3090"/>
      <c r="P3" s="3090"/>
      <c r="Q3" s="309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>
        <v>100004</v>
      </c>
      <c r="B8" s="1313">
        <v>2136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523</v>
      </c>
      <c r="C10" s="2135"/>
      <c r="D10" s="2135"/>
      <c r="E10" s="2136"/>
      <c r="F10" s="3077" t="s">
        <v>583</v>
      </c>
      <c r="G10" s="2135"/>
      <c r="H10" s="2135"/>
      <c r="I10" s="2136"/>
      <c r="J10" s="3077" t="s">
        <v>523</v>
      </c>
      <c r="K10" s="3016"/>
      <c r="L10" s="3016"/>
      <c r="M10" s="3017"/>
      <c r="N10" s="3077" t="s">
        <v>583</v>
      </c>
      <c r="O10" s="2135"/>
      <c r="P10" s="2135"/>
      <c r="Q10" s="2136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/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/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1353"/>
      <c r="J14" s="931"/>
      <c r="K14" s="831"/>
      <c r="L14" s="789"/>
      <c r="M14" s="1353"/>
      <c r="N14" s="825"/>
      <c r="O14" s="789"/>
      <c r="P14" s="789"/>
      <c r="Q14" s="1353"/>
      <c r="S14" s="811"/>
    </row>
    <row r="15" spans="1:33" s="1369" customFormat="1">
      <c r="A15" s="1362">
        <v>1</v>
      </c>
      <c r="B15" s="825"/>
      <c r="C15" s="1371"/>
      <c r="D15" s="826"/>
      <c r="E15" s="1355">
        <v>2.9550000000000001</v>
      </c>
      <c r="F15" s="1971"/>
      <c r="G15" s="826"/>
      <c r="H15" s="1983"/>
      <c r="I15" s="1984">
        <v>245</v>
      </c>
      <c r="J15" s="1971"/>
      <c r="K15" s="1985"/>
      <c r="L15" s="1983"/>
      <c r="M15" s="1982">
        <v>2.2549999999999999</v>
      </c>
      <c r="N15" s="1971"/>
      <c r="O15" s="1985"/>
      <c r="P15" s="1983"/>
      <c r="Q15" s="1984">
        <v>80</v>
      </c>
      <c r="S15" s="1370"/>
    </row>
    <row r="16" spans="1:33" s="681" customFormat="1">
      <c r="A16" s="684">
        <v>2</v>
      </c>
      <c r="B16" s="825"/>
      <c r="C16" s="826"/>
      <c r="D16" s="826"/>
      <c r="E16" s="1355">
        <v>2.9199999999999995</v>
      </c>
      <c r="F16" s="1972"/>
      <c r="G16" s="826"/>
      <c r="H16" s="1986"/>
      <c r="I16" s="1987">
        <v>238</v>
      </c>
      <c r="J16" s="1972"/>
      <c r="K16" s="1988"/>
      <c r="L16" s="1986"/>
      <c r="M16" s="1982">
        <v>2.17</v>
      </c>
      <c r="N16" s="1972"/>
      <c r="O16" s="1988"/>
      <c r="P16" s="1986"/>
      <c r="Q16" s="1987">
        <v>76</v>
      </c>
      <c r="S16" s="811"/>
    </row>
    <row r="17" spans="1:19" s="681" customFormat="1">
      <c r="A17" s="684">
        <v>3</v>
      </c>
      <c r="B17" s="825"/>
      <c r="C17" s="826"/>
      <c r="D17" s="826"/>
      <c r="E17" s="1355">
        <v>2.2749999999999999</v>
      </c>
      <c r="F17" s="1972"/>
      <c r="G17" s="826"/>
      <c r="H17" s="1986"/>
      <c r="I17" s="1987">
        <v>206</v>
      </c>
      <c r="J17" s="1972"/>
      <c r="K17" s="1988"/>
      <c r="L17" s="1986"/>
      <c r="M17" s="1982">
        <v>2.1649999999999996</v>
      </c>
      <c r="N17" s="1972"/>
      <c r="O17" s="1988"/>
      <c r="P17" s="1986"/>
      <c r="Q17" s="1987">
        <v>63</v>
      </c>
      <c r="S17" s="811"/>
    </row>
    <row r="18" spans="1:19" s="681" customFormat="1">
      <c r="A18" s="684">
        <v>4</v>
      </c>
      <c r="B18" s="825"/>
      <c r="C18" s="826"/>
      <c r="D18" s="826"/>
      <c r="E18" s="1355">
        <v>2.4149999999999996</v>
      </c>
      <c r="F18" s="1972"/>
      <c r="G18" s="826"/>
      <c r="H18" s="1986"/>
      <c r="I18" s="1987">
        <v>192</v>
      </c>
      <c r="J18" s="1972"/>
      <c r="K18" s="1988"/>
      <c r="L18" s="1986"/>
      <c r="M18" s="1982">
        <v>2.2549999999999999</v>
      </c>
      <c r="N18" s="1972"/>
      <c r="O18" s="1988"/>
      <c r="P18" s="1986"/>
      <c r="Q18" s="1987">
        <v>58</v>
      </c>
      <c r="S18" s="811"/>
    </row>
    <row r="19" spans="1:19" s="681" customFormat="1">
      <c r="A19" s="684">
        <v>5</v>
      </c>
      <c r="B19" s="825"/>
      <c r="C19" s="826"/>
      <c r="D19" s="826"/>
      <c r="E19" s="1355">
        <v>2.4600000000000004</v>
      </c>
      <c r="F19" s="1972"/>
      <c r="G19" s="826"/>
      <c r="H19" s="1986"/>
      <c r="I19" s="1987">
        <v>197</v>
      </c>
      <c r="J19" s="1972"/>
      <c r="K19" s="1988"/>
      <c r="L19" s="1986"/>
      <c r="M19" s="1982">
        <v>2.2350000000000003</v>
      </c>
      <c r="N19" s="1972"/>
      <c r="O19" s="1988"/>
      <c r="P19" s="1986"/>
      <c r="Q19" s="1987">
        <v>62</v>
      </c>
      <c r="S19" s="811"/>
    </row>
    <row r="20" spans="1:19" s="681" customFormat="1">
      <c r="A20" s="684">
        <v>6</v>
      </c>
      <c r="B20" s="825"/>
      <c r="C20" s="826"/>
      <c r="D20" s="826"/>
      <c r="E20" s="1355">
        <v>2.9550000000000001</v>
      </c>
      <c r="F20" s="1972"/>
      <c r="G20" s="826"/>
      <c r="H20" s="1986"/>
      <c r="I20" s="1987">
        <v>229</v>
      </c>
      <c r="J20" s="1972"/>
      <c r="K20" s="1988"/>
      <c r="L20" s="1986"/>
      <c r="M20" s="1982">
        <v>2.12</v>
      </c>
      <c r="N20" s="1972"/>
      <c r="O20" s="1988"/>
      <c r="P20" s="1986"/>
      <c r="Q20" s="1987">
        <v>72</v>
      </c>
      <c r="S20" s="811"/>
    </row>
    <row r="21" spans="1:19" s="681" customFormat="1">
      <c r="A21" s="684">
        <v>7</v>
      </c>
      <c r="B21" s="825"/>
      <c r="C21" s="826"/>
      <c r="D21" s="826"/>
      <c r="E21" s="1355">
        <v>2.8400000000000003</v>
      </c>
      <c r="F21" s="1972"/>
      <c r="G21" s="826"/>
      <c r="H21" s="1986"/>
      <c r="I21" s="1987">
        <v>347</v>
      </c>
      <c r="J21" s="1972"/>
      <c r="K21" s="1988"/>
      <c r="L21" s="1986"/>
      <c r="M21" s="1982">
        <v>2.2650000000000001</v>
      </c>
      <c r="N21" s="1972"/>
      <c r="O21" s="1988"/>
      <c r="P21" s="1986"/>
      <c r="Q21" s="1987">
        <v>82</v>
      </c>
      <c r="S21" s="811"/>
    </row>
    <row r="22" spans="1:19" s="681" customFormat="1">
      <c r="A22" s="684">
        <v>8</v>
      </c>
      <c r="B22" s="825"/>
      <c r="C22" s="826"/>
      <c r="D22" s="826"/>
      <c r="E22" s="1355">
        <v>4.2649999999999997</v>
      </c>
      <c r="F22" s="1972"/>
      <c r="G22" s="826"/>
      <c r="H22" s="1986"/>
      <c r="I22" s="1987">
        <v>469</v>
      </c>
      <c r="J22" s="1972"/>
      <c r="K22" s="1988"/>
      <c r="L22" s="1986"/>
      <c r="M22" s="1982">
        <v>2.4300000000000002</v>
      </c>
      <c r="N22" s="1972"/>
      <c r="O22" s="1988"/>
      <c r="P22" s="1986"/>
      <c r="Q22" s="1987">
        <v>79</v>
      </c>
      <c r="S22" s="811"/>
    </row>
    <row r="23" spans="1:19" s="681" customFormat="1">
      <c r="A23" s="684">
        <v>9</v>
      </c>
      <c r="B23" s="825"/>
      <c r="C23" s="826"/>
      <c r="D23" s="826"/>
      <c r="E23" s="1355">
        <v>4.1849999999999996</v>
      </c>
      <c r="F23" s="1972"/>
      <c r="G23" s="826"/>
      <c r="H23" s="1986"/>
      <c r="I23" s="1987">
        <v>577</v>
      </c>
      <c r="J23" s="1972"/>
      <c r="K23" s="1988"/>
      <c r="L23" s="1986"/>
      <c r="M23" s="1982">
        <v>2.165</v>
      </c>
      <c r="N23" s="1972"/>
      <c r="O23" s="1988"/>
      <c r="P23" s="1986"/>
      <c r="Q23" s="1987">
        <v>91</v>
      </c>
      <c r="S23" s="811"/>
    </row>
    <row r="24" spans="1:19" s="681" customFormat="1">
      <c r="A24" s="684">
        <v>10</v>
      </c>
      <c r="B24" s="825"/>
      <c r="C24" s="826"/>
      <c r="D24" s="826"/>
      <c r="E24" s="1355">
        <v>4.2450000000000001</v>
      </c>
      <c r="F24" s="1972"/>
      <c r="G24" s="826"/>
      <c r="H24" s="1986"/>
      <c r="I24" s="1989">
        <v>586</v>
      </c>
      <c r="J24" s="1972"/>
      <c r="K24" s="1988"/>
      <c r="L24" s="1986"/>
      <c r="M24" s="1982">
        <v>2.0099999999999998</v>
      </c>
      <c r="N24" s="1972"/>
      <c r="O24" s="1988"/>
      <c r="P24" s="1986"/>
      <c r="Q24" s="1989">
        <v>100</v>
      </c>
      <c r="S24" s="811"/>
    </row>
    <row r="25" spans="1:19" s="681" customFormat="1">
      <c r="A25" s="684">
        <v>11</v>
      </c>
      <c r="B25" s="825"/>
      <c r="C25" s="826"/>
      <c r="D25" s="826"/>
      <c r="E25" s="1355">
        <v>4.42</v>
      </c>
      <c r="F25" s="1972"/>
      <c r="G25" s="826"/>
      <c r="H25" s="1986"/>
      <c r="I25" s="1989">
        <v>563</v>
      </c>
      <c r="J25" s="1972"/>
      <c r="K25" s="1988"/>
      <c r="L25" s="1986"/>
      <c r="M25" s="1982">
        <v>1.91</v>
      </c>
      <c r="N25" s="1972"/>
      <c r="O25" s="1988"/>
      <c r="P25" s="1986"/>
      <c r="Q25" s="1989">
        <v>98</v>
      </c>
      <c r="S25" s="811"/>
    </row>
    <row r="26" spans="1:19" s="681" customFormat="1">
      <c r="A26" s="684">
        <v>12</v>
      </c>
      <c r="B26" s="825"/>
      <c r="C26" s="826"/>
      <c r="D26" s="826"/>
      <c r="E26" s="1355">
        <v>3.85</v>
      </c>
      <c r="F26" s="1972"/>
      <c r="G26" s="826"/>
      <c r="H26" s="1986"/>
      <c r="I26" s="1989">
        <v>525</v>
      </c>
      <c r="J26" s="1972"/>
      <c r="K26" s="1988"/>
      <c r="L26" s="1986"/>
      <c r="M26" s="1982">
        <v>1.8849999999999998</v>
      </c>
      <c r="N26" s="1972"/>
      <c r="O26" s="1988"/>
      <c r="P26" s="1986"/>
      <c r="Q26" s="1989">
        <v>98</v>
      </c>
      <c r="S26" s="811"/>
    </row>
    <row r="27" spans="1:19" s="681" customFormat="1">
      <c r="A27" s="684">
        <v>13</v>
      </c>
      <c r="B27" s="825"/>
      <c r="C27" s="826"/>
      <c r="D27" s="826"/>
      <c r="E27" s="1355">
        <v>3.8699999999999997</v>
      </c>
      <c r="F27" s="1972"/>
      <c r="G27" s="826"/>
      <c r="H27" s="1986"/>
      <c r="I27" s="1989">
        <v>523</v>
      </c>
      <c r="J27" s="1972"/>
      <c r="K27" s="1988"/>
      <c r="L27" s="1986"/>
      <c r="M27" s="1982">
        <v>2.5750000000000002</v>
      </c>
      <c r="N27" s="1972"/>
      <c r="O27" s="1988"/>
      <c r="P27" s="1986"/>
      <c r="Q27" s="1989">
        <v>98</v>
      </c>
      <c r="S27" s="811"/>
    </row>
    <row r="28" spans="1:19" s="681" customFormat="1">
      <c r="A28" s="684">
        <v>14</v>
      </c>
      <c r="B28" s="825"/>
      <c r="C28" s="826"/>
      <c r="D28" s="826"/>
      <c r="E28" s="1355">
        <v>3.6750000000000007</v>
      </c>
      <c r="F28" s="1972"/>
      <c r="G28" s="826"/>
      <c r="H28" s="1986"/>
      <c r="I28" s="1989">
        <v>513</v>
      </c>
      <c r="J28" s="1972"/>
      <c r="K28" s="1988"/>
      <c r="L28" s="1986"/>
      <c r="M28" s="1982">
        <v>2.33</v>
      </c>
      <c r="N28" s="1972"/>
      <c r="O28" s="1988"/>
      <c r="P28" s="1986"/>
      <c r="Q28" s="1989">
        <v>90</v>
      </c>
      <c r="S28" s="811"/>
    </row>
    <row r="29" spans="1:19" s="681" customFormat="1">
      <c r="A29" s="684">
        <v>15</v>
      </c>
      <c r="B29" s="825"/>
      <c r="C29" s="826"/>
      <c r="D29" s="826"/>
      <c r="E29" s="1355">
        <v>5.585</v>
      </c>
      <c r="F29" s="1972"/>
      <c r="G29" s="826"/>
      <c r="H29" s="1986"/>
      <c r="I29" s="1989">
        <v>466</v>
      </c>
      <c r="J29" s="1972"/>
      <c r="K29" s="1988"/>
      <c r="L29" s="1986"/>
      <c r="M29" s="1982">
        <v>2.41</v>
      </c>
      <c r="N29" s="1972"/>
      <c r="O29" s="1988"/>
      <c r="P29" s="1986"/>
      <c r="Q29" s="1989">
        <v>88</v>
      </c>
      <c r="S29" s="811"/>
    </row>
    <row r="30" spans="1:19" s="681" customFormat="1">
      <c r="A30" s="684">
        <v>16</v>
      </c>
      <c r="B30" s="825"/>
      <c r="C30" s="826"/>
      <c r="D30" s="826"/>
      <c r="E30" s="1355">
        <v>5.160000000000001</v>
      </c>
      <c r="F30" s="1972"/>
      <c r="G30" s="826"/>
      <c r="H30" s="1986"/>
      <c r="I30" s="1989">
        <v>436</v>
      </c>
      <c r="J30" s="1972"/>
      <c r="K30" s="1988"/>
      <c r="L30" s="1986"/>
      <c r="M30" s="1982">
        <v>1.9349999999999998</v>
      </c>
      <c r="N30" s="1972"/>
      <c r="O30" s="1988"/>
      <c r="P30" s="1986"/>
      <c r="Q30" s="1989">
        <v>85</v>
      </c>
      <c r="S30" s="811"/>
    </row>
    <row r="31" spans="1:19" s="685" customFormat="1">
      <c r="A31" s="684">
        <v>17</v>
      </c>
      <c r="B31" s="825"/>
      <c r="C31" s="826"/>
      <c r="D31" s="826"/>
      <c r="E31" s="1355">
        <v>6.03</v>
      </c>
      <c r="F31" s="1972"/>
      <c r="G31" s="826"/>
      <c r="H31" s="1986"/>
      <c r="I31" s="1989">
        <v>426</v>
      </c>
      <c r="J31" s="1972"/>
      <c r="K31" s="1988"/>
      <c r="L31" s="1986"/>
      <c r="M31" s="1982">
        <v>2.29</v>
      </c>
      <c r="N31" s="1972"/>
      <c r="O31" s="1988"/>
      <c r="P31" s="1986"/>
      <c r="Q31" s="1989">
        <v>83</v>
      </c>
      <c r="S31" s="811"/>
    </row>
    <row r="32" spans="1:19" s="685" customFormat="1">
      <c r="A32" s="684">
        <v>18</v>
      </c>
      <c r="B32" s="825"/>
      <c r="C32" s="826"/>
      <c r="D32" s="826"/>
      <c r="E32" s="1355">
        <v>6.21</v>
      </c>
      <c r="F32" s="1972"/>
      <c r="G32" s="826"/>
      <c r="H32" s="1986"/>
      <c r="I32" s="1989">
        <v>387</v>
      </c>
      <c r="J32" s="1972"/>
      <c r="K32" s="1988"/>
      <c r="L32" s="1986"/>
      <c r="M32" s="1982">
        <v>2.5449999999999999</v>
      </c>
      <c r="N32" s="1972"/>
      <c r="O32" s="1988"/>
      <c r="P32" s="1986"/>
      <c r="Q32" s="1989">
        <v>82</v>
      </c>
      <c r="S32" s="811"/>
    </row>
    <row r="33" spans="1:33" s="685" customFormat="1">
      <c r="A33" s="684">
        <v>19</v>
      </c>
      <c r="B33" s="825"/>
      <c r="C33" s="826"/>
      <c r="D33" s="826"/>
      <c r="E33" s="1355">
        <v>4.63</v>
      </c>
      <c r="F33" s="1972"/>
      <c r="G33" s="826"/>
      <c r="H33" s="1986"/>
      <c r="I33" s="1989">
        <v>383</v>
      </c>
      <c r="J33" s="1972"/>
      <c r="K33" s="1988"/>
      <c r="L33" s="1986"/>
      <c r="M33" s="1982">
        <v>2.7449999999999997</v>
      </c>
      <c r="N33" s="1972"/>
      <c r="O33" s="1988"/>
      <c r="P33" s="1986"/>
      <c r="Q33" s="1989">
        <v>83</v>
      </c>
      <c r="S33" s="811"/>
    </row>
    <row r="34" spans="1:33" s="685" customFormat="1">
      <c r="A34" s="684">
        <v>20</v>
      </c>
      <c r="B34" s="825"/>
      <c r="C34" s="826"/>
      <c r="D34" s="826"/>
      <c r="E34" s="1355">
        <v>4.6449999999999996</v>
      </c>
      <c r="F34" s="1972"/>
      <c r="G34" s="826"/>
      <c r="H34" s="1986"/>
      <c r="I34" s="1989">
        <v>379</v>
      </c>
      <c r="J34" s="1972"/>
      <c r="K34" s="1988"/>
      <c r="L34" s="1986"/>
      <c r="M34" s="1982">
        <v>2.5</v>
      </c>
      <c r="N34" s="1972"/>
      <c r="O34" s="1988"/>
      <c r="P34" s="1986"/>
      <c r="Q34" s="1989">
        <v>83</v>
      </c>
      <c r="S34" s="811"/>
    </row>
    <row r="35" spans="1:33" s="685" customFormat="1">
      <c r="A35" s="684">
        <v>21</v>
      </c>
      <c r="B35" s="825"/>
      <c r="C35" s="826"/>
      <c r="D35" s="826"/>
      <c r="E35" s="1355">
        <v>4.4350000000000005</v>
      </c>
      <c r="F35" s="1972"/>
      <c r="G35" s="826"/>
      <c r="H35" s="1986"/>
      <c r="I35" s="1989">
        <v>369</v>
      </c>
      <c r="J35" s="1972"/>
      <c r="K35" s="1988"/>
      <c r="L35" s="1986"/>
      <c r="M35" s="1982">
        <v>2.5500000000000003</v>
      </c>
      <c r="N35" s="1972"/>
      <c r="O35" s="1988"/>
      <c r="P35" s="1986"/>
      <c r="Q35" s="1989">
        <v>79</v>
      </c>
      <c r="S35" s="811"/>
    </row>
    <row r="36" spans="1:33" s="685" customFormat="1">
      <c r="A36" s="684">
        <v>22</v>
      </c>
      <c r="B36" s="825"/>
      <c r="C36" s="826"/>
      <c r="D36" s="826"/>
      <c r="E36" s="1355">
        <v>4.2249999999999996</v>
      </c>
      <c r="F36" s="1972"/>
      <c r="G36" s="826"/>
      <c r="H36" s="1986"/>
      <c r="I36" s="1989">
        <v>365</v>
      </c>
      <c r="J36" s="1972"/>
      <c r="K36" s="1988"/>
      <c r="L36" s="1986"/>
      <c r="M36" s="1982">
        <v>2.2399999999999998</v>
      </c>
      <c r="N36" s="1972"/>
      <c r="O36" s="1988"/>
      <c r="P36" s="1986"/>
      <c r="Q36" s="1989">
        <v>77</v>
      </c>
      <c r="S36" s="811"/>
    </row>
    <row r="37" spans="1:33" s="685" customFormat="1">
      <c r="A37" s="684">
        <v>23</v>
      </c>
      <c r="B37" s="825"/>
      <c r="C37" s="826"/>
      <c r="D37" s="1793"/>
      <c r="E37" s="1355">
        <v>3.9800000000000004</v>
      </c>
      <c r="F37" s="1972"/>
      <c r="G37" s="1988"/>
      <c r="H37" s="1986"/>
      <c r="I37" s="1989">
        <v>332</v>
      </c>
      <c r="J37" s="1972"/>
      <c r="K37" s="1988"/>
      <c r="L37" s="1986"/>
      <c r="M37" s="1982">
        <v>2.65</v>
      </c>
      <c r="N37" s="1972"/>
      <c r="O37" s="1988"/>
      <c r="P37" s="1986"/>
      <c r="Q37" s="1989">
        <v>79</v>
      </c>
      <c r="S37" s="811"/>
    </row>
    <row r="38" spans="1:33" s="685" customFormat="1">
      <c r="A38" s="684">
        <v>24</v>
      </c>
      <c r="B38" s="825"/>
      <c r="C38" s="826"/>
      <c r="D38" s="1793"/>
      <c r="E38" s="1355">
        <v>3.2550000000000003</v>
      </c>
      <c r="F38" s="1972"/>
      <c r="G38" s="1988"/>
      <c r="H38" s="1986"/>
      <c r="I38" s="1990">
        <v>268</v>
      </c>
      <c r="J38" s="1972"/>
      <c r="K38" s="1988"/>
      <c r="L38" s="1986"/>
      <c r="M38" s="1982">
        <v>2.2199999999999998</v>
      </c>
      <c r="N38" s="1972"/>
      <c r="O38" s="1988"/>
      <c r="P38" s="1986"/>
      <c r="Q38" s="1990">
        <v>74</v>
      </c>
      <c r="S38" s="811"/>
    </row>
    <row r="39" spans="1:33" s="685" customFormat="1" ht="15">
      <c r="A39" s="684" t="s">
        <v>19</v>
      </c>
      <c r="B39" s="789"/>
      <c r="C39" s="789"/>
      <c r="D39" s="789"/>
      <c r="E39" s="2001">
        <f>SUM(E15:E38)</f>
        <v>95.484999999999985</v>
      </c>
      <c r="F39" s="1796"/>
      <c r="G39" s="1796"/>
      <c r="H39" s="1796"/>
      <c r="I39" s="1795">
        <f>SUM(I15:I38)</f>
        <v>9221</v>
      </c>
      <c r="J39" s="1796"/>
      <c r="K39" s="1796"/>
      <c r="L39" s="1796"/>
      <c r="M39" s="1795">
        <f>SUM(M15:M38)</f>
        <v>54.855000000000004</v>
      </c>
      <c r="N39" s="1796"/>
      <c r="O39" s="1796"/>
      <c r="P39" s="1796"/>
      <c r="Q39" s="1795">
        <f>SUM(Q15:Q38)</f>
        <v>1960</v>
      </c>
    </row>
    <row r="40" spans="1:33" s="674" customFormat="1" ht="12.75" customHeight="1">
      <c r="A40" s="674" t="s">
        <v>20</v>
      </c>
      <c r="E40" s="1981"/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K3:Q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rgb="FF92D050"/>
  </sheetPr>
  <dimension ref="A1:AG47"/>
  <sheetViews>
    <sheetView zoomScale="85" zoomScaleNormal="85" workbookViewId="0">
      <selection activeCell="U26" sqref="U26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519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M2" s="677"/>
      <c r="N2" s="1568" t="s">
        <v>2</v>
      </c>
      <c r="O2" s="129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679</v>
      </c>
      <c r="K3" s="3090" t="s">
        <v>520</v>
      </c>
      <c r="L3" s="3090"/>
      <c r="M3" s="3090"/>
      <c r="N3" s="3090"/>
      <c r="O3" s="3090"/>
      <c r="P3" s="3090"/>
      <c r="Q3" s="309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>
        <v>100003</v>
      </c>
      <c r="B8" s="131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521</v>
      </c>
      <c r="C10" s="2135"/>
      <c r="D10" s="2135"/>
      <c r="E10" s="2136"/>
      <c r="F10" s="3077"/>
      <c r="G10" s="2135"/>
      <c r="H10" s="2135"/>
      <c r="I10" s="2136"/>
      <c r="J10" s="3077" t="s">
        <v>521</v>
      </c>
      <c r="K10" s="3016"/>
      <c r="L10" s="3016"/>
      <c r="M10" s="3017"/>
      <c r="N10" s="3077"/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/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/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1353"/>
      <c r="J14" s="931"/>
      <c r="K14" s="831"/>
      <c r="L14" s="789"/>
      <c r="M14" s="1353"/>
      <c r="N14" s="825"/>
      <c r="O14" s="789"/>
      <c r="P14" s="789"/>
      <c r="Q14" s="1353"/>
      <c r="S14" s="811"/>
    </row>
    <row r="15" spans="1:33" s="1369" customFormat="1" ht="15">
      <c r="A15" s="1362">
        <v>1</v>
      </c>
      <c r="B15" s="931"/>
      <c r="C15" s="1364"/>
      <c r="D15" s="789"/>
      <c r="E15" s="1355">
        <v>1.8460000000000001</v>
      </c>
      <c r="F15" s="1806"/>
      <c r="G15" s="789"/>
      <c r="H15" s="1810"/>
      <c r="I15" s="1823"/>
      <c r="J15" s="1820"/>
      <c r="K15" s="1816"/>
      <c r="L15" s="1810"/>
      <c r="M15" s="1822">
        <v>1.1120000000000001</v>
      </c>
      <c r="N15" s="1366"/>
      <c r="O15" s="1367"/>
      <c r="P15" s="1365"/>
      <c r="Q15" s="1361"/>
      <c r="S15" s="1370"/>
    </row>
    <row r="16" spans="1:33" s="681" customFormat="1" ht="15">
      <c r="A16" s="684">
        <v>2</v>
      </c>
      <c r="B16" s="931"/>
      <c r="C16" s="831"/>
      <c r="D16" s="789"/>
      <c r="E16" s="1355">
        <v>1.552</v>
      </c>
      <c r="F16" s="1811"/>
      <c r="G16" s="789"/>
      <c r="H16" s="1814"/>
      <c r="I16" s="1823"/>
      <c r="J16" s="1821"/>
      <c r="K16" s="1818"/>
      <c r="L16" s="1814"/>
      <c r="M16" s="1822">
        <v>1.0900000000000001</v>
      </c>
      <c r="N16" s="1130"/>
      <c r="O16" s="789"/>
      <c r="P16" s="1352"/>
      <c r="Q16" s="1361"/>
      <c r="S16" s="811"/>
    </row>
    <row r="17" spans="1:19" s="681" customFormat="1" ht="15">
      <c r="A17" s="684">
        <v>3</v>
      </c>
      <c r="B17" s="931"/>
      <c r="C17" s="831"/>
      <c r="D17" s="789"/>
      <c r="E17" s="1355">
        <v>1.216</v>
      </c>
      <c r="F17" s="1811"/>
      <c r="G17" s="789"/>
      <c r="H17" s="1814"/>
      <c r="I17" s="1823"/>
      <c r="J17" s="1821"/>
      <c r="K17" s="1818"/>
      <c r="L17" s="1814"/>
      <c r="M17" s="1822">
        <v>0.90200000000000002</v>
      </c>
      <c r="N17" s="1130"/>
      <c r="O17" s="789"/>
      <c r="P17" s="1352"/>
      <c r="Q17" s="1361"/>
      <c r="S17" s="811"/>
    </row>
    <row r="18" spans="1:19" s="681" customFormat="1" ht="15">
      <c r="A18" s="684">
        <v>4</v>
      </c>
      <c r="B18" s="931"/>
      <c r="C18" s="831"/>
      <c r="D18" s="789"/>
      <c r="E18" s="1355">
        <v>1.5820000000000001</v>
      </c>
      <c r="F18" s="1811"/>
      <c r="G18" s="789"/>
      <c r="H18" s="1814"/>
      <c r="I18" s="1823"/>
      <c r="J18" s="1821"/>
      <c r="K18" s="1818"/>
      <c r="L18" s="1814"/>
      <c r="M18" s="1822">
        <v>1.06</v>
      </c>
      <c r="N18" s="1130"/>
      <c r="O18" s="789"/>
      <c r="P18" s="1352"/>
      <c r="Q18" s="1361"/>
      <c r="S18" s="811"/>
    </row>
    <row r="19" spans="1:19" s="681" customFormat="1" ht="15">
      <c r="A19" s="684">
        <v>5</v>
      </c>
      <c r="B19" s="931"/>
      <c r="C19" s="831"/>
      <c r="D19" s="789"/>
      <c r="E19" s="1355">
        <v>1.516</v>
      </c>
      <c r="F19" s="1811"/>
      <c r="G19" s="789"/>
      <c r="H19" s="1814"/>
      <c r="I19" s="1823"/>
      <c r="J19" s="1821"/>
      <c r="K19" s="1818"/>
      <c r="L19" s="1814"/>
      <c r="M19" s="1822">
        <v>0.98</v>
      </c>
      <c r="N19" s="1130"/>
      <c r="O19" s="789"/>
      <c r="P19" s="1352"/>
      <c r="Q19" s="1361"/>
      <c r="S19" s="811"/>
    </row>
    <row r="20" spans="1:19" s="681" customFormat="1" ht="15">
      <c r="A20" s="684">
        <v>6</v>
      </c>
      <c r="B20" s="931"/>
      <c r="C20" s="831"/>
      <c r="D20" s="789"/>
      <c r="E20" s="1355">
        <v>2.2759999999999998</v>
      </c>
      <c r="F20" s="1811"/>
      <c r="G20" s="789"/>
      <c r="H20" s="1814"/>
      <c r="I20" s="1823"/>
      <c r="J20" s="1821"/>
      <c r="K20" s="1818"/>
      <c r="L20" s="1814"/>
      <c r="M20" s="1822">
        <v>1.042</v>
      </c>
      <c r="N20" s="1130"/>
      <c r="O20" s="789"/>
      <c r="P20" s="1352"/>
      <c r="Q20" s="1361"/>
      <c r="S20" s="811"/>
    </row>
    <row r="21" spans="1:19" s="681" customFormat="1" ht="15">
      <c r="A21" s="684">
        <v>7</v>
      </c>
      <c r="B21" s="931"/>
      <c r="C21" s="831"/>
      <c r="D21" s="789"/>
      <c r="E21" s="1355">
        <v>4.008</v>
      </c>
      <c r="F21" s="1811"/>
      <c r="G21" s="789"/>
      <c r="H21" s="1814"/>
      <c r="I21" s="1823"/>
      <c r="J21" s="1821"/>
      <c r="K21" s="1818"/>
      <c r="L21" s="1814"/>
      <c r="M21" s="1822">
        <v>1.024</v>
      </c>
      <c r="N21" s="1130"/>
      <c r="O21" s="789"/>
      <c r="P21" s="1352"/>
      <c r="Q21" s="1361"/>
      <c r="S21" s="811"/>
    </row>
    <row r="22" spans="1:19" s="681" customFormat="1" ht="15">
      <c r="A22" s="684">
        <v>8</v>
      </c>
      <c r="B22" s="931"/>
      <c r="C22" s="831"/>
      <c r="D22" s="789"/>
      <c r="E22" s="1355">
        <v>3.6320000000000001</v>
      </c>
      <c r="F22" s="1811"/>
      <c r="G22" s="789"/>
      <c r="H22" s="1814"/>
      <c r="I22" s="1823"/>
      <c r="J22" s="1821"/>
      <c r="K22" s="1818"/>
      <c r="L22" s="1814"/>
      <c r="M22" s="1822">
        <v>1.1719999999999999</v>
      </c>
      <c r="N22" s="1130"/>
      <c r="O22" s="789"/>
      <c r="P22" s="1352"/>
      <c r="Q22" s="1361"/>
      <c r="S22" s="811"/>
    </row>
    <row r="23" spans="1:19" s="681" customFormat="1" ht="15">
      <c r="A23" s="684">
        <v>9</v>
      </c>
      <c r="B23" s="931"/>
      <c r="C23" s="831"/>
      <c r="D23" s="789"/>
      <c r="E23" s="1355">
        <v>4.6980000000000004</v>
      </c>
      <c r="F23" s="1811"/>
      <c r="G23" s="789"/>
      <c r="H23" s="1814"/>
      <c r="I23" s="1823"/>
      <c r="J23" s="1821"/>
      <c r="K23" s="1818"/>
      <c r="L23" s="1814"/>
      <c r="M23" s="1822">
        <v>1.04</v>
      </c>
      <c r="N23" s="1130"/>
      <c r="O23" s="789"/>
      <c r="P23" s="1352"/>
      <c r="Q23" s="1361"/>
      <c r="S23" s="811"/>
    </row>
    <row r="24" spans="1:19" s="681" customFormat="1" ht="15">
      <c r="A24" s="684">
        <v>10</v>
      </c>
      <c r="B24" s="931"/>
      <c r="C24" s="831"/>
      <c r="D24" s="789"/>
      <c r="E24" s="1355">
        <v>5.1319999999999997</v>
      </c>
      <c r="F24" s="1811"/>
      <c r="G24" s="789"/>
      <c r="H24" s="1814"/>
      <c r="I24" s="1823"/>
      <c r="J24" s="1821"/>
      <c r="K24" s="1818"/>
      <c r="L24" s="1814"/>
      <c r="M24" s="1822">
        <v>1.0840000000000001</v>
      </c>
      <c r="N24" s="1130"/>
      <c r="O24" s="789"/>
      <c r="P24" s="1352"/>
      <c r="Q24" s="1361"/>
      <c r="S24" s="811"/>
    </row>
    <row r="25" spans="1:19" s="681" customFormat="1" ht="15">
      <c r="A25" s="684">
        <v>11</v>
      </c>
      <c r="B25" s="931"/>
      <c r="C25" s="831"/>
      <c r="D25" s="789"/>
      <c r="E25" s="1355">
        <v>3.66</v>
      </c>
      <c r="F25" s="1811"/>
      <c r="G25" s="789"/>
      <c r="H25" s="1814"/>
      <c r="I25" s="1823"/>
      <c r="J25" s="1821"/>
      <c r="K25" s="1818"/>
      <c r="L25" s="1814"/>
      <c r="M25" s="1822">
        <v>1.022</v>
      </c>
      <c r="N25" s="1130"/>
      <c r="O25" s="789"/>
      <c r="P25" s="1352"/>
      <c r="Q25" s="1361"/>
      <c r="S25" s="811"/>
    </row>
    <row r="26" spans="1:19" s="681" customFormat="1" ht="15">
      <c r="A26" s="684">
        <v>12</v>
      </c>
      <c r="B26" s="931"/>
      <c r="C26" s="831"/>
      <c r="D26" s="789"/>
      <c r="E26" s="1355">
        <v>3.4020000000000001</v>
      </c>
      <c r="F26" s="1811"/>
      <c r="G26" s="789"/>
      <c r="H26" s="1814"/>
      <c r="I26" s="1823"/>
      <c r="J26" s="1821"/>
      <c r="K26" s="1818"/>
      <c r="L26" s="1814"/>
      <c r="M26" s="1822">
        <v>0.94199999999999995</v>
      </c>
      <c r="N26" s="1130"/>
      <c r="O26" s="789"/>
      <c r="P26" s="1352"/>
      <c r="Q26" s="1361"/>
      <c r="S26" s="811"/>
    </row>
    <row r="27" spans="1:19" s="681" customFormat="1" ht="15">
      <c r="A27" s="684">
        <v>13</v>
      </c>
      <c r="B27" s="931"/>
      <c r="C27" s="831"/>
      <c r="D27" s="789"/>
      <c r="E27" s="1355">
        <v>3.3420000000000001</v>
      </c>
      <c r="F27" s="1811"/>
      <c r="G27" s="789"/>
      <c r="H27" s="1814"/>
      <c r="I27" s="1823"/>
      <c r="J27" s="1821"/>
      <c r="K27" s="1818"/>
      <c r="L27" s="1814"/>
      <c r="M27" s="1822">
        <v>1.1140000000000001</v>
      </c>
      <c r="N27" s="1130"/>
      <c r="O27" s="789"/>
      <c r="P27" s="1352"/>
      <c r="Q27" s="1361"/>
      <c r="S27" s="811"/>
    </row>
    <row r="28" spans="1:19" s="681" customFormat="1" ht="15">
      <c r="A28" s="684">
        <v>14</v>
      </c>
      <c r="B28" s="931"/>
      <c r="C28" s="831"/>
      <c r="D28" s="789"/>
      <c r="E28" s="1355">
        <v>3.1880000000000002</v>
      </c>
      <c r="F28" s="1811"/>
      <c r="G28" s="789"/>
      <c r="H28" s="1814"/>
      <c r="I28" s="1823"/>
      <c r="J28" s="1821"/>
      <c r="K28" s="1818"/>
      <c r="L28" s="1814"/>
      <c r="M28" s="1822">
        <v>1.042</v>
      </c>
      <c r="N28" s="1130"/>
      <c r="O28" s="789"/>
      <c r="P28" s="1352"/>
      <c r="Q28" s="1361"/>
      <c r="S28" s="811"/>
    </row>
    <row r="29" spans="1:19" s="681" customFormat="1" ht="15">
      <c r="A29" s="684">
        <v>15</v>
      </c>
      <c r="B29" s="931"/>
      <c r="C29" s="831"/>
      <c r="D29" s="789"/>
      <c r="E29" s="1355">
        <v>4.1660000000000004</v>
      </c>
      <c r="F29" s="1811"/>
      <c r="G29" s="789"/>
      <c r="H29" s="1814"/>
      <c r="I29" s="1823"/>
      <c r="J29" s="1821"/>
      <c r="K29" s="1818"/>
      <c r="L29" s="1814"/>
      <c r="M29" s="1822">
        <v>1.0920000000000001</v>
      </c>
      <c r="N29" s="1130"/>
      <c r="O29" s="789"/>
      <c r="P29" s="1352"/>
      <c r="Q29" s="1361"/>
      <c r="S29" s="811"/>
    </row>
    <row r="30" spans="1:19" s="681" customFormat="1" ht="15">
      <c r="A30" s="684">
        <v>16</v>
      </c>
      <c r="B30" s="931"/>
      <c r="C30" s="831"/>
      <c r="D30" s="789"/>
      <c r="E30" s="1355">
        <v>3.4540000000000002</v>
      </c>
      <c r="F30" s="1811"/>
      <c r="G30" s="789"/>
      <c r="H30" s="1814"/>
      <c r="I30" s="1823"/>
      <c r="J30" s="1821"/>
      <c r="K30" s="1818"/>
      <c r="L30" s="1814"/>
      <c r="M30" s="1822">
        <v>1.1100000000000001</v>
      </c>
      <c r="N30" s="1130"/>
      <c r="O30" s="789"/>
      <c r="P30" s="1352"/>
      <c r="Q30" s="1361"/>
      <c r="S30" s="811"/>
    </row>
    <row r="31" spans="1:19" s="685" customFormat="1" ht="15">
      <c r="A31" s="684">
        <v>17</v>
      </c>
      <c r="B31" s="931"/>
      <c r="C31" s="831"/>
      <c r="D31" s="789"/>
      <c r="E31" s="1355">
        <v>3.45</v>
      </c>
      <c r="F31" s="1811"/>
      <c r="G31" s="789"/>
      <c r="H31" s="1814"/>
      <c r="I31" s="1823"/>
      <c r="J31" s="1821"/>
      <c r="K31" s="1818"/>
      <c r="L31" s="1814"/>
      <c r="M31" s="1822">
        <v>1.0840000000000001</v>
      </c>
      <c r="N31" s="1130"/>
      <c r="O31" s="789"/>
      <c r="P31" s="1352"/>
      <c r="Q31" s="1361"/>
      <c r="S31" s="811"/>
    </row>
    <row r="32" spans="1:19" s="685" customFormat="1" ht="15">
      <c r="A32" s="684">
        <v>18</v>
      </c>
      <c r="B32" s="931"/>
      <c r="C32" s="831"/>
      <c r="D32" s="789"/>
      <c r="E32" s="1355">
        <v>5.0119999999999996</v>
      </c>
      <c r="F32" s="1811"/>
      <c r="G32" s="789"/>
      <c r="H32" s="1814"/>
      <c r="I32" s="1823"/>
      <c r="J32" s="1821"/>
      <c r="K32" s="1818"/>
      <c r="L32" s="1814"/>
      <c r="M32" s="1822">
        <v>1.216</v>
      </c>
      <c r="N32" s="1130"/>
      <c r="O32" s="789"/>
      <c r="P32" s="1352"/>
      <c r="Q32" s="1361"/>
      <c r="S32" s="811"/>
    </row>
    <row r="33" spans="1:33" s="685" customFormat="1" ht="15">
      <c r="A33" s="684">
        <v>19</v>
      </c>
      <c r="B33" s="931"/>
      <c r="C33" s="831"/>
      <c r="D33" s="789"/>
      <c r="E33" s="1355">
        <v>4.49</v>
      </c>
      <c r="F33" s="1811"/>
      <c r="G33" s="789"/>
      <c r="H33" s="1814"/>
      <c r="I33" s="1823"/>
      <c r="J33" s="1821"/>
      <c r="K33" s="1818"/>
      <c r="L33" s="1814"/>
      <c r="M33" s="1822">
        <v>1.1399999999999999</v>
      </c>
      <c r="N33" s="1130"/>
      <c r="O33" s="789"/>
      <c r="P33" s="1352"/>
      <c r="Q33" s="1361"/>
      <c r="S33" s="811"/>
    </row>
    <row r="34" spans="1:33" s="685" customFormat="1" ht="15">
      <c r="A34" s="684">
        <v>20</v>
      </c>
      <c r="B34" s="931"/>
      <c r="C34" s="831"/>
      <c r="D34" s="789"/>
      <c r="E34" s="1355">
        <v>3.8439999999999999</v>
      </c>
      <c r="F34" s="1811"/>
      <c r="G34" s="789"/>
      <c r="H34" s="1814"/>
      <c r="I34" s="1823"/>
      <c r="J34" s="1821"/>
      <c r="K34" s="1818"/>
      <c r="L34" s="1814"/>
      <c r="M34" s="1822">
        <v>1.47</v>
      </c>
      <c r="N34" s="1130"/>
      <c r="O34" s="789"/>
      <c r="P34" s="1352"/>
      <c r="Q34" s="1361"/>
      <c r="S34" s="811"/>
    </row>
    <row r="35" spans="1:33" s="685" customFormat="1" ht="15">
      <c r="A35" s="684">
        <v>21</v>
      </c>
      <c r="B35" s="931"/>
      <c r="C35" s="831"/>
      <c r="D35" s="789"/>
      <c r="E35" s="1355">
        <v>2.9140000000000001</v>
      </c>
      <c r="F35" s="1811"/>
      <c r="G35" s="789"/>
      <c r="H35" s="1814"/>
      <c r="I35" s="1823"/>
      <c r="J35" s="1821"/>
      <c r="K35" s="1818"/>
      <c r="L35" s="1814"/>
      <c r="M35" s="1822">
        <v>1.17</v>
      </c>
      <c r="N35" s="1130"/>
      <c r="O35" s="789"/>
      <c r="P35" s="1352"/>
      <c r="Q35" s="1361"/>
      <c r="S35" s="811"/>
    </row>
    <row r="36" spans="1:33" s="685" customFormat="1" ht="15">
      <c r="A36" s="684">
        <v>22</v>
      </c>
      <c r="B36" s="931"/>
      <c r="C36" s="831"/>
      <c r="D36" s="789"/>
      <c r="E36" s="1355">
        <v>3.4620000000000002</v>
      </c>
      <c r="F36" s="1811"/>
      <c r="G36" s="789"/>
      <c r="H36" s="1814"/>
      <c r="I36" s="1823"/>
      <c r="J36" s="1821"/>
      <c r="K36" s="1818"/>
      <c r="L36" s="1814"/>
      <c r="M36" s="1822">
        <v>1.206</v>
      </c>
      <c r="N36" s="1130"/>
      <c r="O36" s="789"/>
      <c r="P36" s="1352"/>
      <c r="Q36" s="1361"/>
      <c r="S36" s="811"/>
    </row>
    <row r="37" spans="1:33" s="685" customFormat="1" ht="15">
      <c r="A37" s="684">
        <v>23</v>
      </c>
      <c r="B37" s="931"/>
      <c r="C37" s="831"/>
      <c r="D37" s="1352"/>
      <c r="E37" s="1823">
        <v>2.9039999999999999</v>
      </c>
      <c r="F37" s="1811"/>
      <c r="G37" s="1796"/>
      <c r="H37" s="1814"/>
      <c r="I37" s="1823"/>
      <c r="J37" s="1821"/>
      <c r="K37" s="1818"/>
      <c r="L37" s="1814"/>
      <c r="M37" s="1822">
        <v>0.93400000000000005</v>
      </c>
      <c r="N37" s="1130"/>
      <c r="O37" s="789"/>
      <c r="P37" s="1352"/>
      <c r="Q37" s="1361"/>
      <c r="S37" s="811"/>
    </row>
    <row r="38" spans="1:33" s="685" customFormat="1" ht="15">
      <c r="A38" s="684">
        <v>24</v>
      </c>
      <c r="B38" s="931"/>
      <c r="C38" s="831"/>
      <c r="D38" s="1352"/>
      <c r="E38" s="1823">
        <v>2.5539999999999998</v>
      </c>
      <c r="F38" s="1811"/>
      <c r="G38" s="1796"/>
      <c r="H38" s="1814"/>
      <c r="I38" s="1823"/>
      <c r="J38" s="1821"/>
      <c r="K38" s="1818"/>
      <c r="L38" s="1814"/>
      <c r="M38" s="1822">
        <v>1.02</v>
      </c>
      <c r="N38" s="1130"/>
      <c r="O38" s="789"/>
      <c r="P38" s="1352"/>
      <c r="Q38" s="1361"/>
      <c r="S38" s="811"/>
    </row>
    <row r="39" spans="1:33" s="685" customFormat="1" ht="15">
      <c r="A39" s="684" t="s">
        <v>19</v>
      </c>
      <c r="B39" s="789"/>
      <c r="C39" s="789"/>
      <c r="D39" s="789"/>
      <c r="E39" s="1795">
        <f>SUM(E15:E38)</f>
        <v>77.3</v>
      </c>
      <c r="F39" s="1796"/>
      <c r="G39" s="1796"/>
      <c r="H39" s="1796"/>
      <c r="I39" s="1795"/>
      <c r="J39" s="1796"/>
      <c r="K39" s="1796"/>
      <c r="L39" s="1796"/>
      <c r="M39" s="1795">
        <f>SUM(M15:M38)</f>
        <v>26.068000000000001</v>
      </c>
      <c r="N39" s="789"/>
      <c r="O39" s="789"/>
      <c r="P39" s="789"/>
      <c r="Q39" s="1354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rgb="FF92D050"/>
  </sheetPr>
  <dimension ref="A1:AG47"/>
  <sheetViews>
    <sheetView zoomScale="85" zoomScaleNormal="85" workbookViewId="0">
      <selection activeCell="V19" sqref="V19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78" t="s">
        <v>484</v>
      </c>
      <c r="C1" s="2142"/>
      <c r="D1" s="2142"/>
      <c r="E1" s="2142"/>
      <c r="F1" s="2142"/>
      <c r="J1" s="801" t="s">
        <v>176</v>
      </c>
      <c r="K1" s="3075" t="s">
        <v>524</v>
      </c>
      <c r="L1" s="3085"/>
      <c r="M1" s="3085"/>
      <c r="N1" s="3085"/>
      <c r="O1" s="3085"/>
      <c r="P1" s="3085"/>
      <c r="Q1" s="3085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79" t="s">
        <v>1</v>
      </c>
      <c r="C2" s="2128"/>
      <c r="D2" s="2128"/>
      <c r="E2" s="2128"/>
      <c r="F2" s="2128"/>
      <c r="M2" s="677"/>
      <c r="N2" s="1568" t="s">
        <v>2</v>
      </c>
      <c r="O2" s="129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679</v>
      </c>
      <c r="M3" s="3090" t="s">
        <v>525</v>
      </c>
      <c r="N3" s="3090"/>
      <c r="O3" s="3090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81" t="s">
        <v>4</v>
      </c>
      <c r="C4" s="2142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80" t="s">
        <v>7</v>
      </c>
      <c r="C5" s="2140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83" t="s">
        <v>8</v>
      </c>
      <c r="B6" s="2128"/>
      <c r="C6" s="2128"/>
      <c r="D6" s="2128"/>
      <c r="E6" s="2128"/>
      <c r="F6" s="2128"/>
      <c r="G6" s="2128"/>
      <c r="H6" s="2128"/>
      <c r="I6" s="2128"/>
      <c r="J6" s="2128"/>
      <c r="K6" s="2128"/>
      <c r="L6" s="2128"/>
      <c r="M6" s="2128"/>
      <c r="N6" s="2128"/>
      <c r="O6" s="2128"/>
      <c r="P6" s="2128"/>
      <c r="Q6" s="2128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84" t="s">
        <v>691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8"/>
      <c r="M7" s="2128"/>
      <c r="N7" s="2128"/>
      <c r="O7" s="2128"/>
      <c r="P7" s="2128"/>
      <c r="Q7" s="2128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311">
        <v>100001</v>
      </c>
      <c r="B8" s="1313">
        <v>100002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82" t="s">
        <v>9</v>
      </c>
      <c r="B9" s="3076" t="s">
        <v>10</v>
      </c>
      <c r="C9" s="2465"/>
      <c r="D9" s="2465"/>
      <c r="E9" s="2465"/>
      <c r="F9" s="2465"/>
      <c r="G9" s="2465"/>
      <c r="H9" s="2465"/>
      <c r="I9" s="2466"/>
      <c r="J9" s="3076" t="s">
        <v>11</v>
      </c>
      <c r="K9" s="2465"/>
      <c r="L9" s="2465"/>
      <c r="M9" s="2465"/>
      <c r="N9" s="2465"/>
      <c r="O9" s="2465"/>
      <c r="P9" s="2465"/>
      <c r="Q9" s="2466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462"/>
      <c r="B10" s="3077" t="s">
        <v>527</v>
      </c>
      <c r="C10" s="2135"/>
      <c r="D10" s="2135"/>
      <c r="E10" s="2136"/>
      <c r="F10" s="3077" t="s">
        <v>526</v>
      </c>
      <c r="G10" s="2135"/>
      <c r="H10" s="2135"/>
      <c r="I10" s="2136"/>
      <c r="J10" s="3077" t="s">
        <v>527</v>
      </c>
      <c r="K10" s="3016"/>
      <c r="L10" s="3016"/>
      <c r="M10" s="3017"/>
      <c r="N10" s="3077" t="s">
        <v>526</v>
      </c>
      <c r="O10" s="3016"/>
      <c r="P10" s="3016"/>
      <c r="Q10" s="3017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462"/>
      <c r="B11" s="3077" t="s">
        <v>14</v>
      </c>
      <c r="C11" s="2135"/>
      <c r="E11" s="679">
        <v>50</v>
      </c>
      <c r="F11" s="3077" t="s">
        <v>14</v>
      </c>
      <c r="G11" s="2135"/>
      <c r="H11" s="678"/>
      <c r="I11" s="679"/>
      <c r="J11" s="3077" t="s">
        <v>14</v>
      </c>
      <c r="K11" s="2135"/>
      <c r="L11" s="678"/>
      <c r="M11" s="679">
        <f>E11</f>
        <v>50</v>
      </c>
      <c r="N11" s="3077" t="s">
        <v>14</v>
      </c>
      <c r="O11" s="2135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463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55"/>
      <c r="F14" s="825"/>
      <c r="G14" s="789"/>
      <c r="H14" s="789"/>
      <c r="I14" s="1353"/>
      <c r="J14" s="931"/>
      <c r="K14" s="831"/>
      <c r="L14" s="789"/>
      <c r="M14" s="1353"/>
      <c r="N14" s="825"/>
      <c r="O14" s="789"/>
      <c r="P14" s="789"/>
      <c r="Q14" s="1353"/>
      <c r="S14" s="811"/>
    </row>
    <row r="15" spans="1:33" s="1369" customFormat="1" ht="15">
      <c r="A15" s="1362">
        <v>1</v>
      </c>
      <c r="B15" s="931"/>
      <c r="C15" s="1816"/>
      <c r="D15" s="789"/>
      <c r="E15" s="1959">
        <v>196</v>
      </c>
      <c r="F15" s="1960"/>
      <c r="G15" s="1964"/>
      <c r="H15" s="1965"/>
      <c r="I15" s="1961">
        <v>0</v>
      </c>
      <c r="J15" s="1960"/>
      <c r="K15" s="1966"/>
      <c r="L15" s="1965"/>
      <c r="M15" s="1967">
        <v>250.2</v>
      </c>
      <c r="N15" s="1960"/>
      <c r="O15" s="1966"/>
      <c r="P15" s="1965"/>
      <c r="Q15" s="1961">
        <v>0</v>
      </c>
      <c r="S15" s="1370"/>
    </row>
    <row r="16" spans="1:33" s="681" customFormat="1" ht="15">
      <c r="A16" s="684">
        <v>2</v>
      </c>
      <c r="B16" s="931"/>
      <c r="C16" s="1818"/>
      <c r="D16" s="789"/>
      <c r="E16" s="1959">
        <v>174.6</v>
      </c>
      <c r="F16" s="1962"/>
      <c r="G16" s="1964"/>
      <c r="H16" s="1968"/>
      <c r="I16" s="1961">
        <v>0</v>
      </c>
      <c r="J16" s="1962"/>
      <c r="K16" s="1964"/>
      <c r="L16" s="1968"/>
      <c r="M16" s="1967">
        <v>230.8</v>
      </c>
      <c r="N16" s="1962"/>
      <c r="O16" s="1964"/>
      <c r="P16" s="1968"/>
      <c r="Q16" s="1961">
        <v>0</v>
      </c>
      <c r="S16" s="811"/>
    </row>
    <row r="17" spans="1:19" s="681" customFormat="1" ht="15">
      <c r="A17" s="684">
        <v>3</v>
      </c>
      <c r="B17" s="931"/>
      <c r="C17" s="1818"/>
      <c r="D17" s="789"/>
      <c r="E17" s="1959">
        <v>161.19999999999999</v>
      </c>
      <c r="F17" s="1962"/>
      <c r="G17" s="1964"/>
      <c r="H17" s="1968"/>
      <c r="I17" s="1961">
        <v>0</v>
      </c>
      <c r="J17" s="1962"/>
      <c r="K17" s="1964"/>
      <c r="L17" s="1968"/>
      <c r="M17" s="1967">
        <v>221.6</v>
      </c>
      <c r="N17" s="1962"/>
      <c r="O17" s="1964"/>
      <c r="P17" s="1968"/>
      <c r="Q17" s="1961">
        <v>0</v>
      </c>
      <c r="S17" s="811"/>
    </row>
    <row r="18" spans="1:19" s="681" customFormat="1" ht="15">
      <c r="A18" s="684">
        <v>4</v>
      </c>
      <c r="B18" s="931"/>
      <c r="C18" s="1818"/>
      <c r="D18" s="789"/>
      <c r="E18" s="1959">
        <v>147.4</v>
      </c>
      <c r="F18" s="1962"/>
      <c r="G18" s="1964"/>
      <c r="H18" s="1968"/>
      <c r="I18" s="1961">
        <v>0</v>
      </c>
      <c r="J18" s="1962"/>
      <c r="K18" s="1964"/>
      <c r="L18" s="1968"/>
      <c r="M18" s="1967">
        <v>206.6</v>
      </c>
      <c r="N18" s="1962"/>
      <c r="O18" s="1964"/>
      <c r="P18" s="1968"/>
      <c r="Q18" s="1961">
        <v>0</v>
      </c>
      <c r="S18" s="811"/>
    </row>
    <row r="19" spans="1:19" s="681" customFormat="1" ht="15">
      <c r="A19" s="684">
        <v>5</v>
      </c>
      <c r="B19" s="931"/>
      <c r="C19" s="1818"/>
      <c r="D19" s="789"/>
      <c r="E19" s="1959">
        <v>159.80000000000001</v>
      </c>
      <c r="F19" s="1962"/>
      <c r="G19" s="1964"/>
      <c r="H19" s="1968"/>
      <c r="I19" s="1961">
        <v>0</v>
      </c>
      <c r="J19" s="1962"/>
      <c r="K19" s="1964"/>
      <c r="L19" s="1968"/>
      <c r="M19" s="1967">
        <v>212.2</v>
      </c>
      <c r="N19" s="1962"/>
      <c r="O19" s="1964"/>
      <c r="P19" s="1968"/>
      <c r="Q19" s="1961">
        <v>0</v>
      </c>
      <c r="S19" s="811"/>
    </row>
    <row r="20" spans="1:19" s="681" customFormat="1" ht="15">
      <c r="A20" s="684">
        <v>6</v>
      </c>
      <c r="B20" s="931"/>
      <c r="C20" s="1818"/>
      <c r="D20" s="789"/>
      <c r="E20" s="1959">
        <v>183</v>
      </c>
      <c r="F20" s="1962"/>
      <c r="G20" s="1964"/>
      <c r="H20" s="1968"/>
      <c r="I20" s="1961">
        <v>0</v>
      </c>
      <c r="J20" s="1962"/>
      <c r="K20" s="1964"/>
      <c r="L20" s="1968"/>
      <c r="M20" s="1967">
        <v>235</v>
      </c>
      <c r="N20" s="1962"/>
      <c r="O20" s="1964"/>
      <c r="P20" s="1968"/>
      <c r="Q20" s="1961">
        <v>0</v>
      </c>
      <c r="S20" s="811"/>
    </row>
    <row r="21" spans="1:19" s="681" customFormat="1" ht="15">
      <c r="A21" s="684">
        <v>7</v>
      </c>
      <c r="B21" s="931"/>
      <c r="C21" s="1818"/>
      <c r="D21" s="789"/>
      <c r="E21" s="1959">
        <v>211.8</v>
      </c>
      <c r="F21" s="1962"/>
      <c r="G21" s="1964"/>
      <c r="H21" s="1968"/>
      <c r="I21" s="1961">
        <v>0</v>
      </c>
      <c r="J21" s="1962"/>
      <c r="K21" s="1964"/>
      <c r="L21" s="1968"/>
      <c r="M21" s="1967">
        <v>240.6</v>
      </c>
      <c r="N21" s="1962"/>
      <c r="O21" s="1964"/>
      <c r="P21" s="1968"/>
      <c r="Q21" s="1961">
        <v>0</v>
      </c>
      <c r="S21" s="811"/>
    </row>
    <row r="22" spans="1:19" s="681" customFormat="1" ht="15">
      <c r="A22" s="684">
        <v>8</v>
      </c>
      <c r="B22" s="931"/>
      <c r="C22" s="1818"/>
      <c r="D22" s="789"/>
      <c r="E22" s="1959">
        <v>254.8</v>
      </c>
      <c r="F22" s="1962"/>
      <c r="G22" s="1964"/>
      <c r="H22" s="1968"/>
      <c r="I22" s="1961">
        <v>0</v>
      </c>
      <c r="J22" s="1962"/>
      <c r="K22" s="1964"/>
      <c r="L22" s="1968"/>
      <c r="M22" s="1967">
        <v>238</v>
      </c>
      <c r="N22" s="1962"/>
      <c r="O22" s="1964"/>
      <c r="P22" s="1968"/>
      <c r="Q22" s="1961">
        <v>0</v>
      </c>
      <c r="S22" s="811"/>
    </row>
    <row r="23" spans="1:19" s="681" customFormat="1" ht="15">
      <c r="A23" s="684">
        <v>9</v>
      </c>
      <c r="B23" s="931"/>
      <c r="C23" s="1818"/>
      <c r="D23" s="789"/>
      <c r="E23" s="1959">
        <v>299.8</v>
      </c>
      <c r="F23" s="1962"/>
      <c r="G23" s="1964"/>
      <c r="H23" s="1968"/>
      <c r="I23" s="1961">
        <v>0</v>
      </c>
      <c r="J23" s="1962"/>
      <c r="K23" s="1964"/>
      <c r="L23" s="1968"/>
      <c r="M23" s="1967">
        <v>235.2</v>
      </c>
      <c r="N23" s="1962"/>
      <c r="O23" s="1964"/>
      <c r="P23" s="1968"/>
      <c r="Q23" s="1961">
        <v>0</v>
      </c>
      <c r="S23" s="811"/>
    </row>
    <row r="24" spans="1:19" s="681" customFormat="1" ht="15">
      <c r="A24" s="684">
        <v>10</v>
      </c>
      <c r="B24" s="931"/>
      <c r="C24" s="1818"/>
      <c r="D24" s="789"/>
      <c r="E24" s="1959">
        <v>249</v>
      </c>
      <c r="F24" s="1962"/>
      <c r="G24" s="1964"/>
      <c r="H24" s="1968"/>
      <c r="I24" s="1961">
        <v>0</v>
      </c>
      <c r="J24" s="1962"/>
      <c r="K24" s="1964"/>
      <c r="L24" s="1968"/>
      <c r="M24" s="1967">
        <v>200.4</v>
      </c>
      <c r="N24" s="1962"/>
      <c r="O24" s="1964"/>
      <c r="P24" s="1968"/>
      <c r="Q24" s="1961">
        <v>0</v>
      </c>
      <c r="S24" s="811"/>
    </row>
    <row r="25" spans="1:19" s="681" customFormat="1" ht="15">
      <c r="A25" s="684">
        <v>11</v>
      </c>
      <c r="B25" s="931"/>
      <c r="C25" s="1818"/>
      <c r="D25" s="789"/>
      <c r="E25" s="1959">
        <v>0</v>
      </c>
      <c r="F25" s="1962"/>
      <c r="G25" s="1964"/>
      <c r="H25" s="1968"/>
      <c r="I25" s="1961">
        <v>0</v>
      </c>
      <c r="J25" s="1962"/>
      <c r="K25" s="1964"/>
      <c r="L25" s="1968"/>
      <c r="M25" s="1967">
        <v>0</v>
      </c>
      <c r="N25" s="1962"/>
      <c r="O25" s="1964"/>
      <c r="P25" s="1968"/>
      <c r="Q25" s="1961">
        <v>0</v>
      </c>
      <c r="S25" s="811"/>
    </row>
    <row r="26" spans="1:19" s="681" customFormat="1" ht="15">
      <c r="A26" s="684">
        <v>12</v>
      </c>
      <c r="B26" s="931"/>
      <c r="C26" s="1818"/>
      <c r="D26" s="789"/>
      <c r="E26" s="1959">
        <v>0</v>
      </c>
      <c r="F26" s="1962"/>
      <c r="G26" s="1964"/>
      <c r="H26" s="1968"/>
      <c r="I26" s="1961">
        <v>0</v>
      </c>
      <c r="J26" s="1962"/>
      <c r="K26" s="1964"/>
      <c r="L26" s="1968"/>
      <c r="M26" s="1967">
        <v>0</v>
      </c>
      <c r="N26" s="1962"/>
      <c r="O26" s="1964"/>
      <c r="P26" s="1968"/>
      <c r="Q26" s="1961">
        <v>0</v>
      </c>
      <c r="S26" s="811"/>
    </row>
    <row r="27" spans="1:19" s="681" customFormat="1" ht="15">
      <c r="A27" s="684">
        <v>13</v>
      </c>
      <c r="B27" s="931"/>
      <c r="C27" s="1818"/>
      <c r="D27" s="789"/>
      <c r="E27" s="1959">
        <v>102.8</v>
      </c>
      <c r="F27" s="1962"/>
      <c r="G27" s="1964"/>
      <c r="H27" s="1968"/>
      <c r="I27" s="1961">
        <v>0</v>
      </c>
      <c r="J27" s="1962"/>
      <c r="K27" s="1964"/>
      <c r="L27" s="1968"/>
      <c r="M27" s="1967">
        <v>58.8</v>
      </c>
      <c r="N27" s="1962"/>
      <c r="O27" s="1964"/>
      <c r="P27" s="1968"/>
      <c r="Q27" s="1961">
        <v>0</v>
      </c>
      <c r="S27" s="811"/>
    </row>
    <row r="28" spans="1:19" s="681" customFormat="1" ht="15">
      <c r="A28" s="684">
        <v>14</v>
      </c>
      <c r="B28" s="931"/>
      <c r="C28" s="1818"/>
      <c r="D28" s="789"/>
      <c r="E28" s="1959">
        <v>357.4</v>
      </c>
      <c r="F28" s="1962"/>
      <c r="G28" s="1964"/>
      <c r="H28" s="1968"/>
      <c r="I28" s="1961">
        <v>0</v>
      </c>
      <c r="J28" s="1962"/>
      <c r="K28" s="1964"/>
      <c r="L28" s="1968"/>
      <c r="M28" s="1967">
        <v>293.2</v>
      </c>
      <c r="N28" s="1962"/>
      <c r="O28" s="1964"/>
      <c r="P28" s="1968"/>
      <c r="Q28" s="1961">
        <v>0</v>
      </c>
      <c r="S28" s="811"/>
    </row>
    <row r="29" spans="1:19" s="681" customFormat="1" ht="15">
      <c r="A29" s="684">
        <v>15</v>
      </c>
      <c r="B29" s="931"/>
      <c r="C29" s="1818"/>
      <c r="D29" s="789"/>
      <c r="E29" s="1959">
        <v>295</v>
      </c>
      <c r="F29" s="1962"/>
      <c r="G29" s="1964"/>
      <c r="H29" s="1968"/>
      <c r="I29" s="1961">
        <v>0</v>
      </c>
      <c r="J29" s="1962"/>
      <c r="K29" s="1964"/>
      <c r="L29" s="1968"/>
      <c r="M29" s="1967">
        <v>274</v>
      </c>
      <c r="N29" s="1962"/>
      <c r="O29" s="1964"/>
      <c r="P29" s="1968"/>
      <c r="Q29" s="1961">
        <v>0</v>
      </c>
      <c r="S29" s="811"/>
    </row>
    <row r="30" spans="1:19" s="681" customFormat="1" ht="15">
      <c r="A30" s="684">
        <v>16</v>
      </c>
      <c r="B30" s="931"/>
      <c r="C30" s="1818"/>
      <c r="D30" s="789"/>
      <c r="E30" s="1959">
        <v>272.39999999999998</v>
      </c>
      <c r="F30" s="1962"/>
      <c r="G30" s="1964"/>
      <c r="H30" s="1968"/>
      <c r="I30" s="1961">
        <v>0</v>
      </c>
      <c r="J30" s="1962"/>
      <c r="K30" s="1964"/>
      <c r="L30" s="1968"/>
      <c r="M30" s="1967">
        <v>266.2</v>
      </c>
      <c r="N30" s="1962"/>
      <c r="O30" s="1964"/>
      <c r="P30" s="1968"/>
      <c r="Q30" s="1961">
        <v>0</v>
      </c>
      <c r="S30" s="811"/>
    </row>
    <row r="31" spans="1:19" s="685" customFormat="1" ht="15">
      <c r="A31" s="684">
        <v>17</v>
      </c>
      <c r="B31" s="931"/>
      <c r="C31" s="1818"/>
      <c r="D31" s="789"/>
      <c r="E31" s="1959">
        <v>291.2</v>
      </c>
      <c r="F31" s="1962"/>
      <c r="G31" s="1964"/>
      <c r="H31" s="1968"/>
      <c r="I31" s="1961">
        <v>0</v>
      </c>
      <c r="J31" s="1962"/>
      <c r="K31" s="1964"/>
      <c r="L31" s="1968"/>
      <c r="M31" s="1967">
        <v>252</v>
      </c>
      <c r="N31" s="1962"/>
      <c r="O31" s="1964"/>
      <c r="P31" s="1968"/>
      <c r="Q31" s="1961">
        <v>0</v>
      </c>
      <c r="S31" s="811"/>
    </row>
    <row r="32" spans="1:19" s="685" customFormat="1" ht="15">
      <c r="A32" s="684">
        <v>18</v>
      </c>
      <c r="B32" s="931"/>
      <c r="C32" s="1818"/>
      <c r="D32" s="789"/>
      <c r="E32" s="1959">
        <v>296.2</v>
      </c>
      <c r="F32" s="1962"/>
      <c r="G32" s="1964"/>
      <c r="H32" s="1968"/>
      <c r="I32" s="1961">
        <v>0</v>
      </c>
      <c r="J32" s="1962"/>
      <c r="K32" s="1964"/>
      <c r="L32" s="1968"/>
      <c r="M32" s="1967">
        <v>270.8</v>
      </c>
      <c r="N32" s="1962"/>
      <c r="O32" s="1964"/>
      <c r="P32" s="1968"/>
      <c r="Q32" s="1961">
        <v>0</v>
      </c>
      <c r="S32" s="811"/>
    </row>
    <row r="33" spans="1:33" s="685" customFormat="1" ht="15">
      <c r="A33" s="684">
        <v>19</v>
      </c>
      <c r="B33" s="931"/>
      <c r="C33" s="1818"/>
      <c r="D33" s="789"/>
      <c r="E33" s="1959">
        <v>319.39999999999998</v>
      </c>
      <c r="F33" s="1962"/>
      <c r="G33" s="1964"/>
      <c r="H33" s="1968"/>
      <c r="I33" s="1961">
        <v>0</v>
      </c>
      <c r="J33" s="1962"/>
      <c r="K33" s="1964"/>
      <c r="L33" s="1968"/>
      <c r="M33" s="1967">
        <v>300</v>
      </c>
      <c r="N33" s="1962"/>
      <c r="O33" s="1964"/>
      <c r="P33" s="1968"/>
      <c r="Q33" s="1961">
        <v>0</v>
      </c>
      <c r="S33" s="811"/>
    </row>
    <row r="34" spans="1:33" s="685" customFormat="1" ht="15">
      <c r="A34" s="684">
        <v>20</v>
      </c>
      <c r="B34" s="931"/>
      <c r="C34" s="1818"/>
      <c r="D34" s="789"/>
      <c r="E34" s="1959">
        <v>308.2</v>
      </c>
      <c r="F34" s="1962"/>
      <c r="G34" s="1964"/>
      <c r="H34" s="1968"/>
      <c r="I34" s="1961">
        <v>0</v>
      </c>
      <c r="J34" s="1962"/>
      <c r="K34" s="1964"/>
      <c r="L34" s="1968"/>
      <c r="M34" s="1967">
        <v>290.39999999999998</v>
      </c>
      <c r="N34" s="1962"/>
      <c r="O34" s="1964"/>
      <c r="P34" s="1968"/>
      <c r="Q34" s="1961">
        <v>0</v>
      </c>
      <c r="S34" s="811"/>
    </row>
    <row r="35" spans="1:33" s="685" customFormat="1" ht="15">
      <c r="A35" s="684">
        <v>21</v>
      </c>
      <c r="B35" s="931"/>
      <c r="C35" s="1818"/>
      <c r="D35" s="789"/>
      <c r="E35" s="1959">
        <v>287.39999999999998</v>
      </c>
      <c r="F35" s="1962"/>
      <c r="G35" s="1964"/>
      <c r="H35" s="1968"/>
      <c r="I35" s="1961">
        <v>0</v>
      </c>
      <c r="J35" s="1962"/>
      <c r="K35" s="1964"/>
      <c r="L35" s="1968"/>
      <c r="M35" s="1967">
        <v>273.2</v>
      </c>
      <c r="N35" s="1962"/>
      <c r="O35" s="1964"/>
      <c r="P35" s="1968"/>
      <c r="Q35" s="1961">
        <v>0</v>
      </c>
      <c r="S35" s="811"/>
    </row>
    <row r="36" spans="1:33" s="685" customFormat="1" ht="15">
      <c r="A36" s="684">
        <v>22</v>
      </c>
      <c r="B36" s="931"/>
      <c r="C36" s="1818"/>
      <c r="D36" s="789"/>
      <c r="E36" s="1959">
        <v>266.39999999999998</v>
      </c>
      <c r="F36" s="1962"/>
      <c r="G36" s="1964"/>
      <c r="H36" s="1968"/>
      <c r="I36" s="1961">
        <v>0</v>
      </c>
      <c r="J36" s="1962"/>
      <c r="K36" s="1964"/>
      <c r="L36" s="1968"/>
      <c r="M36" s="1967">
        <v>258</v>
      </c>
      <c r="N36" s="1962"/>
      <c r="O36" s="1964"/>
      <c r="P36" s="1968"/>
      <c r="Q36" s="1961">
        <v>0</v>
      </c>
      <c r="S36" s="811"/>
    </row>
    <row r="37" spans="1:33" s="685" customFormat="1" ht="15">
      <c r="A37" s="684">
        <v>23</v>
      </c>
      <c r="B37" s="931"/>
      <c r="C37" s="1818"/>
      <c r="D37" s="1814"/>
      <c r="E37" s="1969">
        <v>247.4</v>
      </c>
      <c r="F37" s="1962"/>
      <c r="G37" s="1964"/>
      <c r="H37" s="1968"/>
      <c r="I37" s="1961">
        <v>0</v>
      </c>
      <c r="J37" s="1962"/>
      <c r="K37" s="1964"/>
      <c r="L37" s="1968"/>
      <c r="M37" s="1967">
        <v>249.2</v>
      </c>
      <c r="N37" s="1962"/>
      <c r="O37" s="1964"/>
      <c r="P37" s="1968"/>
      <c r="Q37" s="1961">
        <v>0</v>
      </c>
      <c r="S37" s="811"/>
    </row>
    <row r="38" spans="1:33" s="685" customFormat="1" ht="15">
      <c r="A38" s="684">
        <v>24</v>
      </c>
      <c r="B38" s="931"/>
      <c r="C38" s="1818"/>
      <c r="D38" s="1814"/>
      <c r="E38" s="1969">
        <v>220</v>
      </c>
      <c r="F38" s="1962"/>
      <c r="G38" s="1964"/>
      <c r="H38" s="1968"/>
      <c r="I38" s="1961">
        <v>0</v>
      </c>
      <c r="J38" s="1962"/>
      <c r="K38" s="1964"/>
      <c r="L38" s="1968"/>
      <c r="M38" s="1967">
        <v>250</v>
      </c>
      <c r="N38" s="1962"/>
      <c r="O38" s="1964"/>
      <c r="P38" s="1968"/>
      <c r="Q38" s="1961">
        <v>0</v>
      </c>
      <c r="S38" s="811"/>
    </row>
    <row r="39" spans="1:33" s="685" customFormat="1" ht="15">
      <c r="A39" s="684" t="s">
        <v>19</v>
      </c>
      <c r="B39" s="789"/>
      <c r="C39" s="1796"/>
      <c r="D39" s="1796"/>
      <c r="E39" s="1963">
        <f>SUM(E15:E38)</f>
        <v>5301.1999999999989</v>
      </c>
      <c r="F39" s="1964"/>
      <c r="G39" s="1964"/>
      <c r="H39" s="1964"/>
      <c r="I39" s="1963">
        <v>0</v>
      </c>
      <c r="J39" s="1964"/>
      <c r="K39" s="1964"/>
      <c r="L39" s="1964"/>
      <c r="M39" s="1963">
        <f>SUM(M15:M38)</f>
        <v>5306.4</v>
      </c>
      <c r="N39" s="1964"/>
      <c r="O39" s="1964"/>
      <c r="P39" s="1964"/>
      <c r="Q39" s="1963"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651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5" spans="1:33">
      <c r="E45" s="1572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92D050"/>
  </sheetPr>
  <dimension ref="A1:V43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2" width="11.28515625" style="1065" customWidth="1"/>
    <col min="3" max="3" width="10.28515625" style="1065" customWidth="1"/>
    <col min="4" max="4" width="11.28515625" style="1065" hidden="1" customWidth="1"/>
    <col min="5" max="5" width="15" style="1065" customWidth="1"/>
    <col min="6" max="7" width="11.28515625" style="1065" customWidth="1"/>
    <col min="8" max="8" width="11.28515625" style="1065" hidden="1" customWidth="1"/>
    <col min="9" max="9" width="13.7109375" style="1065" customWidth="1"/>
    <col min="10" max="11" width="11.28515625" style="1065" customWidth="1"/>
    <col min="12" max="12" width="11.28515625" style="1065" hidden="1" customWidth="1"/>
    <col min="13" max="13" width="14.7109375" style="1065" customWidth="1"/>
    <col min="14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 t="s">
        <v>503</v>
      </c>
      <c r="C1" s="1054"/>
      <c r="D1" s="1054"/>
      <c r="E1" s="1054"/>
      <c r="J1" s="801"/>
      <c r="K1" s="3092" t="s">
        <v>504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 t="s">
        <v>505</v>
      </c>
      <c r="C4" s="1542"/>
      <c r="D4" s="1542"/>
      <c r="E4" s="1542"/>
      <c r="I4" s="3096" t="s">
        <v>5</v>
      </c>
      <c r="J4" s="3097"/>
      <c r="K4" s="3097"/>
      <c r="L4" s="1538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506</v>
      </c>
      <c r="C10" s="3106"/>
      <c r="D10" s="3106"/>
      <c r="E10" s="3107"/>
      <c r="F10" s="3105" t="s">
        <v>507</v>
      </c>
      <c r="G10" s="3106"/>
      <c r="H10" s="3106"/>
      <c r="I10" s="3107"/>
      <c r="J10" s="3105" t="s">
        <v>506</v>
      </c>
      <c r="K10" s="3106"/>
      <c r="L10" s="3106"/>
      <c r="M10" s="3107"/>
      <c r="N10" s="3105" t="s">
        <v>507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37">
        <v>8000</v>
      </c>
      <c r="F11" s="3099" t="s">
        <v>15</v>
      </c>
      <c r="G11" s="3100"/>
      <c r="H11" s="1536"/>
      <c r="I11" s="1537">
        <v>2000</v>
      </c>
      <c r="J11" s="3099" t="s">
        <v>15</v>
      </c>
      <c r="K11" s="3100"/>
      <c r="L11" s="1536"/>
      <c r="M11" s="1537">
        <v>8000</v>
      </c>
      <c r="N11" s="3099" t="s">
        <v>15</v>
      </c>
      <c r="O11" s="3100"/>
      <c r="P11" s="1536"/>
      <c r="Q11" s="1537">
        <f>I11</f>
        <v>2000</v>
      </c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 ht="15.75">
      <c r="A14" s="1060">
        <v>0</v>
      </c>
      <c r="B14" s="1543"/>
      <c r="C14" s="1544"/>
      <c r="D14" s="1544"/>
      <c r="E14" s="1545"/>
      <c r="F14" s="1546"/>
      <c r="G14" s="1544"/>
      <c r="H14" s="1544"/>
      <c r="I14" s="1547"/>
      <c r="J14" s="1546"/>
      <c r="K14" s="1548"/>
      <c r="L14" s="1544"/>
      <c r="M14" s="1547"/>
      <c r="N14" s="1543"/>
      <c r="O14" s="1548"/>
      <c r="P14" s="1544"/>
      <c r="Q14" s="1547"/>
      <c r="S14" s="1549"/>
      <c r="T14" s="1061"/>
      <c r="U14" s="1061"/>
      <c r="V14" s="1061"/>
    </row>
    <row r="15" spans="1:22" s="1057" customFormat="1" ht="15.75">
      <c r="A15" s="1060">
        <v>1</v>
      </c>
      <c r="B15" s="1543"/>
      <c r="C15" s="1544"/>
      <c r="D15" s="1544"/>
      <c r="E15" s="1545">
        <v>818.4</v>
      </c>
      <c r="F15" s="1824"/>
      <c r="G15" s="1544"/>
      <c r="H15" s="1825"/>
      <c r="I15" s="1910">
        <v>43</v>
      </c>
      <c r="J15" s="1824"/>
      <c r="K15" s="1825"/>
      <c r="L15" s="1825"/>
      <c r="M15" s="1911">
        <v>320</v>
      </c>
      <c r="N15" s="1826"/>
      <c r="O15" s="1825"/>
      <c r="P15" s="1825"/>
      <c r="Q15" s="1912">
        <v>55.2</v>
      </c>
      <c r="S15" s="1062"/>
      <c r="T15" s="1061"/>
      <c r="U15" s="1061"/>
      <c r="V15" s="1061"/>
    </row>
    <row r="16" spans="1:22" s="1057" customFormat="1" ht="15.75">
      <c r="A16" s="1060">
        <v>2</v>
      </c>
      <c r="B16" s="1543"/>
      <c r="C16" s="1544"/>
      <c r="D16" s="1544"/>
      <c r="E16" s="1545">
        <v>710.4</v>
      </c>
      <c r="F16" s="1824"/>
      <c r="G16" s="1544"/>
      <c r="H16" s="1825"/>
      <c r="I16" s="1910">
        <v>39.200000000000003</v>
      </c>
      <c r="J16" s="1824"/>
      <c r="K16" s="1825"/>
      <c r="L16" s="1825"/>
      <c r="M16" s="1911">
        <v>308</v>
      </c>
      <c r="N16" s="1826"/>
      <c r="O16" s="1825"/>
      <c r="P16" s="1825"/>
      <c r="Q16" s="1912">
        <v>51.2</v>
      </c>
      <c r="S16" s="1062"/>
      <c r="T16" s="1061"/>
      <c r="U16" s="1061"/>
      <c r="V16" s="1061"/>
    </row>
    <row r="17" spans="1:22" s="1057" customFormat="1" ht="15.75">
      <c r="A17" s="1060">
        <v>3</v>
      </c>
      <c r="B17" s="1543"/>
      <c r="C17" s="1544"/>
      <c r="D17" s="1544"/>
      <c r="E17" s="1545">
        <v>649.6</v>
      </c>
      <c r="F17" s="1824"/>
      <c r="G17" s="1544"/>
      <c r="H17" s="1825"/>
      <c r="I17" s="1910">
        <v>37.4</v>
      </c>
      <c r="J17" s="1824"/>
      <c r="K17" s="1825"/>
      <c r="L17" s="1825"/>
      <c r="M17" s="1911">
        <v>288.8</v>
      </c>
      <c r="N17" s="1826"/>
      <c r="O17" s="1825"/>
      <c r="P17" s="1825"/>
      <c r="Q17" s="1912">
        <v>49.8</v>
      </c>
      <c r="S17" s="1062"/>
      <c r="T17" s="1061"/>
      <c r="U17" s="1061"/>
      <c r="V17" s="1061"/>
    </row>
    <row r="18" spans="1:22" s="1057" customFormat="1" ht="15.75">
      <c r="A18" s="1060">
        <v>4</v>
      </c>
      <c r="B18" s="1543"/>
      <c r="C18" s="1544"/>
      <c r="D18" s="1544"/>
      <c r="E18" s="1545">
        <v>616.79999999999995</v>
      </c>
      <c r="F18" s="1824"/>
      <c r="G18" s="1544"/>
      <c r="H18" s="1825"/>
      <c r="I18" s="1910">
        <v>37.200000000000003</v>
      </c>
      <c r="J18" s="1824"/>
      <c r="K18" s="1825"/>
      <c r="L18" s="1825"/>
      <c r="M18" s="1911">
        <v>278.39999999999998</v>
      </c>
      <c r="N18" s="1826"/>
      <c r="O18" s="1825"/>
      <c r="P18" s="1825"/>
      <c r="Q18" s="1912">
        <v>52</v>
      </c>
      <c r="S18" s="1062"/>
      <c r="T18" s="1061"/>
      <c r="U18" s="1061"/>
      <c r="V18" s="1061"/>
    </row>
    <row r="19" spans="1:22" s="1057" customFormat="1" ht="15.75">
      <c r="A19" s="1060">
        <v>5</v>
      </c>
      <c r="B19" s="1543"/>
      <c r="C19" s="1544"/>
      <c r="D19" s="1544"/>
      <c r="E19" s="1545">
        <v>633.6</v>
      </c>
      <c r="F19" s="1824"/>
      <c r="G19" s="1544"/>
      <c r="H19" s="1825"/>
      <c r="I19" s="1910">
        <v>37.799999999999997</v>
      </c>
      <c r="J19" s="1824"/>
      <c r="K19" s="1825"/>
      <c r="L19" s="1825"/>
      <c r="M19" s="1911">
        <v>283.2</v>
      </c>
      <c r="N19" s="1826"/>
      <c r="O19" s="1825"/>
      <c r="P19" s="1825"/>
      <c r="Q19" s="1912">
        <v>52.6</v>
      </c>
      <c r="S19" s="1062"/>
      <c r="T19" s="1061"/>
      <c r="U19" s="1061"/>
      <c r="V19" s="1061"/>
    </row>
    <row r="20" spans="1:22" s="1057" customFormat="1" ht="15.75">
      <c r="A20" s="1060">
        <v>6</v>
      </c>
      <c r="B20" s="1543"/>
      <c r="C20" s="1544"/>
      <c r="D20" s="1544"/>
      <c r="E20" s="1545">
        <v>713.6</v>
      </c>
      <c r="F20" s="1824"/>
      <c r="G20" s="1544"/>
      <c r="H20" s="1825"/>
      <c r="I20" s="1910">
        <v>39.6</v>
      </c>
      <c r="J20" s="1824"/>
      <c r="K20" s="1825"/>
      <c r="L20" s="1825"/>
      <c r="M20" s="1911">
        <v>302.39999999999998</v>
      </c>
      <c r="N20" s="1826"/>
      <c r="O20" s="1825"/>
      <c r="P20" s="1825"/>
      <c r="Q20" s="1912">
        <v>52.2</v>
      </c>
      <c r="S20" s="1062"/>
      <c r="T20" s="1061"/>
      <c r="U20" s="1061"/>
      <c r="V20" s="1061"/>
    </row>
    <row r="21" spans="1:22" s="1057" customFormat="1" ht="15.75">
      <c r="A21" s="1060">
        <v>7</v>
      </c>
      <c r="B21" s="1543"/>
      <c r="C21" s="1544"/>
      <c r="D21" s="1544"/>
      <c r="E21" s="1545">
        <v>877.6</v>
      </c>
      <c r="F21" s="1824"/>
      <c r="G21" s="1544"/>
      <c r="H21" s="1825"/>
      <c r="I21" s="1910">
        <v>48</v>
      </c>
      <c r="J21" s="1824"/>
      <c r="K21" s="1825"/>
      <c r="L21" s="1825"/>
      <c r="M21" s="1911">
        <v>302.39999999999998</v>
      </c>
      <c r="N21" s="1826"/>
      <c r="O21" s="1825"/>
      <c r="P21" s="1825"/>
      <c r="Q21" s="1912">
        <v>51.6</v>
      </c>
      <c r="S21" s="1062"/>
      <c r="T21" s="1061"/>
      <c r="U21" s="1061"/>
      <c r="V21" s="1061"/>
    </row>
    <row r="22" spans="1:22" s="1057" customFormat="1" ht="15.75">
      <c r="A22" s="1060">
        <v>8</v>
      </c>
      <c r="B22" s="1543"/>
      <c r="C22" s="1544"/>
      <c r="D22" s="1544"/>
      <c r="E22" s="1545">
        <v>1096</v>
      </c>
      <c r="F22" s="1824"/>
      <c r="G22" s="1544"/>
      <c r="H22" s="1825"/>
      <c r="I22" s="1910">
        <v>60.4</v>
      </c>
      <c r="J22" s="1824"/>
      <c r="K22" s="1825"/>
      <c r="L22" s="1825"/>
      <c r="M22" s="1911">
        <v>344.8</v>
      </c>
      <c r="N22" s="1826"/>
      <c r="O22" s="1825"/>
      <c r="P22" s="1825"/>
      <c r="Q22" s="1912">
        <v>50</v>
      </c>
      <c r="S22" s="1062"/>
      <c r="T22" s="1061"/>
      <c r="U22" s="1061"/>
      <c r="V22" s="1061"/>
    </row>
    <row r="23" spans="1:22" s="1057" customFormat="1" ht="15.75">
      <c r="A23" s="1060">
        <v>9</v>
      </c>
      <c r="B23" s="1543"/>
      <c r="C23" s="1544"/>
      <c r="D23" s="1544"/>
      <c r="E23" s="1545">
        <v>1268</v>
      </c>
      <c r="F23" s="1824"/>
      <c r="G23" s="1544"/>
      <c r="H23" s="1825"/>
      <c r="I23" s="1910">
        <v>179.8</v>
      </c>
      <c r="J23" s="1824"/>
      <c r="K23" s="1825"/>
      <c r="L23" s="1825"/>
      <c r="M23" s="1911">
        <v>352.8</v>
      </c>
      <c r="N23" s="1826"/>
      <c r="O23" s="1825"/>
      <c r="P23" s="1825"/>
      <c r="Q23" s="1912">
        <v>149.19999999999999</v>
      </c>
      <c r="S23" s="1062"/>
      <c r="T23" s="1061"/>
      <c r="U23" s="1061"/>
      <c r="V23" s="1061"/>
    </row>
    <row r="24" spans="1:22" s="1057" customFormat="1" ht="15.75">
      <c r="A24" s="1060">
        <v>10</v>
      </c>
      <c r="B24" s="1543"/>
      <c r="C24" s="1544"/>
      <c r="D24" s="1544"/>
      <c r="E24" s="1545">
        <v>1420.8</v>
      </c>
      <c r="F24" s="1824"/>
      <c r="G24" s="1544"/>
      <c r="H24" s="1825"/>
      <c r="I24" s="1910">
        <v>194.2</v>
      </c>
      <c r="J24" s="1824"/>
      <c r="K24" s="1825"/>
      <c r="L24" s="1825"/>
      <c r="M24" s="1911">
        <v>423.2</v>
      </c>
      <c r="N24" s="1826"/>
      <c r="O24" s="1825"/>
      <c r="P24" s="1825"/>
      <c r="Q24" s="1912">
        <v>156.6</v>
      </c>
      <c r="S24" s="1062"/>
      <c r="T24" s="1061"/>
      <c r="U24" s="1061"/>
      <c r="V24" s="1061"/>
    </row>
    <row r="25" spans="1:22" s="1057" customFormat="1" ht="15.75">
      <c r="A25" s="1060">
        <v>11</v>
      </c>
      <c r="B25" s="1543"/>
      <c r="C25" s="1544"/>
      <c r="D25" s="1544"/>
      <c r="E25" s="1545">
        <v>1467.2</v>
      </c>
      <c r="F25" s="1824"/>
      <c r="G25" s="1544"/>
      <c r="H25" s="1825"/>
      <c r="I25" s="1910">
        <v>183.4</v>
      </c>
      <c r="J25" s="1824"/>
      <c r="K25" s="1825"/>
      <c r="L25" s="1825"/>
      <c r="M25" s="1911">
        <v>453.6</v>
      </c>
      <c r="N25" s="1826"/>
      <c r="O25" s="1825"/>
      <c r="P25" s="1825"/>
      <c r="Q25" s="1912">
        <v>147.80000000000001</v>
      </c>
      <c r="S25" s="1062"/>
      <c r="T25" s="1061"/>
      <c r="U25" s="1061"/>
      <c r="V25" s="1061"/>
    </row>
    <row r="26" spans="1:22" s="1057" customFormat="1" ht="15.75">
      <c r="A26" s="1060">
        <v>12</v>
      </c>
      <c r="B26" s="1543"/>
      <c r="C26" s="1544"/>
      <c r="D26" s="1544"/>
      <c r="E26" s="1545">
        <v>1422.4</v>
      </c>
      <c r="F26" s="1824"/>
      <c r="G26" s="1544"/>
      <c r="H26" s="1825"/>
      <c r="I26" s="1910">
        <v>206.2</v>
      </c>
      <c r="J26" s="1824"/>
      <c r="K26" s="1825"/>
      <c r="L26" s="1825"/>
      <c r="M26" s="1911">
        <v>436</v>
      </c>
      <c r="N26" s="1826"/>
      <c r="O26" s="1825"/>
      <c r="P26" s="1825"/>
      <c r="Q26" s="1912">
        <v>168</v>
      </c>
      <c r="S26" s="1062"/>
      <c r="T26" s="1061"/>
      <c r="U26" s="1061"/>
      <c r="V26" s="1061"/>
    </row>
    <row r="27" spans="1:22" s="1057" customFormat="1" ht="15.75">
      <c r="A27" s="1060">
        <v>13</v>
      </c>
      <c r="B27" s="1543"/>
      <c r="C27" s="1544"/>
      <c r="D27" s="1544"/>
      <c r="E27" s="1545">
        <v>1361.6</v>
      </c>
      <c r="F27" s="1824"/>
      <c r="G27" s="1544"/>
      <c r="H27" s="1825"/>
      <c r="I27" s="1910">
        <v>127.6</v>
      </c>
      <c r="J27" s="1824"/>
      <c r="K27" s="1825"/>
      <c r="L27" s="1825"/>
      <c r="M27" s="1911">
        <v>418.4</v>
      </c>
      <c r="N27" s="1826"/>
      <c r="O27" s="1825"/>
      <c r="P27" s="1825"/>
      <c r="Q27" s="1912">
        <v>98.4</v>
      </c>
      <c r="S27" s="1062"/>
      <c r="T27" s="1061"/>
      <c r="U27" s="1061"/>
      <c r="V27" s="1061"/>
    </row>
    <row r="28" spans="1:22" s="1057" customFormat="1" ht="15.75">
      <c r="A28" s="1060">
        <v>14</v>
      </c>
      <c r="B28" s="1543"/>
      <c r="C28" s="1544"/>
      <c r="D28" s="1544"/>
      <c r="E28" s="1545">
        <v>1301.5999999999999</v>
      </c>
      <c r="F28" s="1824"/>
      <c r="G28" s="1544"/>
      <c r="H28" s="1825"/>
      <c r="I28" s="1910">
        <v>207.8</v>
      </c>
      <c r="J28" s="1824"/>
      <c r="K28" s="1825"/>
      <c r="L28" s="1825"/>
      <c r="M28" s="1911">
        <v>354.4</v>
      </c>
      <c r="N28" s="1826"/>
      <c r="O28" s="1825"/>
      <c r="P28" s="1825"/>
      <c r="Q28" s="1912">
        <v>169.4</v>
      </c>
      <c r="S28" s="1062"/>
      <c r="T28" s="1061"/>
      <c r="U28" s="1061"/>
      <c r="V28" s="1061"/>
    </row>
    <row r="29" spans="1:22" s="1057" customFormat="1" ht="15.75">
      <c r="A29" s="1060">
        <v>15</v>
      </c>
      <c r="B29" s="1543"/>
      <c r="C29" s="1544"/>
      <c r="D29" s="1544"/>
      <c r="E29" s="1545">
        <v>1283.2</v>
      </c>
      <c r="F29" s="1824"/>
      <c r="G29" s="1544"/>
      <c r="H29" s="1825"/>
      <c r="I29" s="1910">
        <v>205</v>
      </c>
      <c r="J29" s="1824"/>
      <c r="K29" s="1825"/>
      <c r="L29" s="1825"/>
      <c r="M29" s="1911">
        <v>352</v>
      </c>
      <c r="N29" s="1826"/>
      <c r="O29" s="1825"/>
      <c r="P29" s="1825"/>
      <c r="Q29" s="1912">
        <v>160.19999999999999</v>
      </c>
      <c r="S29" s="1062"/>
      <c r="T29" s="1061"/>
      <c r="U29" s="1061"/>
      <c r="V29" s="1061"/>
    </row>
    <row r="30" spans="1:22" s="1057" customFormat="1" ht="15.75">
      <c r="A30" s="1060">
        <v>16</v>
      </c>
      <c r="B30" s="1543"/>
      <c r="C30" s="1544"/>
      <c r="D30" s="1544"/>
      <c r="E30" s="1545">
        <v>1261.5999999999999</v>
      </c>
      <c r="F30" s="1824"/>
      <c r="G30" s="1544"/>
      <c r="H30" s="1825"/>
      <c r="I30" s="1910">
        <v>175.6</v>
      </c>
      <c r="J30" s="1824"/>
      <c r="K30" s="1825"/>
      <c r="L30" s="1825"/>
      <c r="M30" s="1911">
        <v>369.6</v>
      </c>
      <c r="N30" s="1826"/>
      <c r="O30" s="1825"/>
      <c r="P30" s="1825"/>
      <c r="Q30" s="1912">
        <v>137.80000000000001</v>
      </c>
      <c r="S30" s="1062"/>
      <c r="T30" s="1061"/>
      <c r="U30" s="1061"/>
      <c r="V30" s="1061"/>
    </row>
    <row r="31" spans="1:22" s="1063" customFormat="1" ht="15.75">
      <c r="A31" s="1060">
        <v>17</v>
      </c>
      <c r="B31" s="1543"/>
      <c r="C31" s="1544"/>
      <c r="D31" s="1544"/>
      <c r="E31" s="1545">
        <v>1264.8</v>
      </c>
      <c r="F31" s="1824"/>
      <c r="G31" s="1544"/>
      <c r="H31" s="1825"/>
      <c r="I31" s="1910">
        <v>194.8</v>
      </c>
      <c r="J31" s="1824"/>
      <c r="K31" s="1825"/>
      <c r="L31" s="1825"/>
      <c r="M31" s="1911">
        <v>398.4</v>
      </c>
      <c r="N31" s="1826"/>
      <c r="O31" s="1825"/>
      <c r="P31" s="1825"/>
      <c r="Q31" s="1912">
        <v>158.6</v>
      </c>
      <c r="S31" s="1062"/>
      <c r="T31" s="1061"/>
      <c r="U31" s="1061"/>
      <c r="V31" s="1061"/>
    </row>
    <row r="32" spans="1:22" s="1063" customFormat="1" ht="15.75">
      <c r="A32" s="1060">
        <v>18</v>
      </c>
      <c r="B32" s="1543"/>
      <c r="C32" s="1544"/>
      <c r="D32" s="1544"/>
      <c r="E32" s="1545">
        <v>1218.4000000000001</v>
      </c>
      <c r="F32" s="1824"/>
      <c r="G32" s="1544"/>
      <c r="H32" s="1825"/>
      <c r="I32" s="1910">
        <v>110.6</v>
      </c>
      <c r="J32" s="1824"/>
      <c r="K32" s="1825"/>
      <c r="L32" s="1825"/>
      <c r="M32" s="1911">
        <v>360</v>
      </c>
      <c r="N32" s="1826"/>
      <c r="O32" s="1825"/>
      <c r="P32" s="1825"/>
      <c r="Q32" s="1912">
        <v>85</v>
      </c>
      <c r="S32" s="1062"/>
      <c r="T32" s="1061"/>
      <c r="U32" s="1061"/>
      <c r="V32" s="1061"/>
    </row>
    <row r="33" spans="1:22" s="1063" customFormat="1" ht="15.75">
      <c r="A33" s="1060">
        <v>19</v>
      </c>
      <c r="B33" s="1543"/>
      <c r="C33" s="1544"/>
      <c r="D33" s="1544"/>
      <c r="E33" s="1545">
        <v>1208.8</v>
      </c>
      <c r="F33" s="1824"/>
      <c r="G33" s="1544"/>
      <c r="H33" s="1825"/>
      <c r="I33" s="1910">
        <v>44.2</v>
      </c>
      <c r="J33" s="1824"/>
      <c r="K33" s="1825"/>
      <c r="L33" s="1825"/>
      <c r="M33" s="1911">
        <v>366.4</v>
      </c>
      <c r="N33" s="1826"/>
      <c r="O33" s="1825"/>
      <c r="P33" s="1825"/>
      <c r="Q33" s="1912">
        <v>31.8</v>
      </c>
      <c r="S33" s="1062"/>
      <c r="T33" s="1061"/>
      <c r="U33" s="1061"/>
      <c r="V33" s="1061"/>
    </row>
    <row r="34" spans="1:22" s="1063" customFormat="1" ht="15.75">
      <c r="A34" s="1060">
        <v>20</v>
      </c>
      <c r="B34" s="1543"/>
      <c r="C34" s="1544"/>
      <c r="D34" s="1544"/>
      <c r="E34" s="1545">
        <v>1162.4000000000001</v>
      </c>
      <c r="F34" s="1824"/>
      <c r="G34" s="1544"/>
      <c r="H34" s="1825"/>
      <c r="I34" s="1910">
        <v>47.2</v>
      </c>
      <c r="J34" s="1824"/>
      <c r="K34" s="1825"/>
      <c r="L34" s="1825"/>
      <c r="M34" s="1911">
        <v>371.2</v>
      </c>
      <c r="N34" s="1826"/>
      <c r="O34" s="1825"/>
      <c r="P34" s="1825"/>
      <c r="Q34" s="1912">
        <v>32.200000000000003</v>
      </c>
      <c r="S34" s="1062"/>
      <c r="T34" s="1061"/>
      <c r="U34" s="1061"/>
      <c r="V34" s="1061"/>
    </row>
    <row r="35" spans="1:22" s="1063" customFormat="1" ht="15.75">
      <c r="A35" s="1060">
        <v>21</v>
      </c>
      <c r="B35" s="1543"/>
      <c r="C35" s="1544"/>
      <c r="D35" s="1544"/>
      <c r="E35" s="1545">
        <v>1160.8</v>
      </c>
      <c r="F35" s="1824"/>
      <c r="G35" s="1544"/>
      <c r="H35" s="1825"/>
      <c r="I35" s="1910">
        <v>39.799999999999997</v>
      </c>
      <c r="J35" s="1824"/>
      <c r="K35" s="1825"/>
      <c r="L35" s="1825"/>
      <c r="M35" s="1911">
        <v>348</v>
      </c>
      <c r="N35" s="1826"/>
      <c r="O35" s="1825"/>
      <c r="P35" s="1825"/>
      <c r="Q35" s="1912">
        <v>29.2</v>
      </c>
      <c r="S35" s="1062"/>
      <c r="T35" s="1061"/>
      <c r="U35" s="1061"/>
      <c r="V35" s="1061"/>
    </row>
    <row r="36" spans="1:22" s="1063" customFormat="1" ht="15.75">
      <c r="A36" s="1060">
        <v>22</v>
      </c>
      <c r="B36" s="1543"/>
      <c r="C36" s="1544"/>
      <c r="D36" s="1544"/>
      <c r="E36" s="1545">
        <v>1107.2</v>
      </c>
      <c r="F36" s="1824"/>
      <c r="G36" s="1544"/>
      <c r="H36" s="1825"/>
      <c r="I36" s="1910">
        <v>36</v>
      </c>
      <c r="J36" s="1824"/>
      <c r="K36" s="1825"/>
      <c r="L36" s="1825"/>
      <c r="M36" s="1911">
        <v>334.4</v>
      </c>
      <c r="N36" s="1826"/>
      <c r="O36" s="1825"/>
      <c r="P36" s="1825"/>
      <c r="Q36" s="1912">
        <v>28.8</v>
      </c>
      <c r="S36" s="1062"/>
      <c r="T36" s="1061"/>
      <c r="U36" s="1061"/>
      <c r="V36" s="1061"/>
    </row>
    <row r="37" spans="1:22" s="1063" customFormat="1" ht="15.75">
      <c r="A37" s="1060">
        <v>23</v>
      </c>
      <c r="B37" s="1543"/>
      <c r="C37" s="1544"/>
      <c r="D37" s="1544"/>
      <c r="E37" s="1909">
        <v>1009.6</v>
      </c>
      <c r="F37" s="1824"/>
      <c r="G37" s="1825"/>
      <c r="H37" s="1825"/>
      <c r="I37" s="1910">
        <v>32.200000000000003</v>
      </c>
      <c r="J37" s="1824"/>
      <c r="K37" s="1825"/>
      <c r="L37" s="1825"/>
      <c r="M37" s="1911">
        <v>305.60000000000002</v>
      </c>
      <c r="N37" s="1826"/>
      <c r="O37" s="1825"/>
      <c r="P37" s="1825"/>
      <c r="Q37" s="1912">
        <v>27.8</v>
      </c>
      <c r="S37" s="1062"/>
      <c r="T37" s="1061"/>
      <c r="U37" s="1061"/>
      <c r="V37" s="1061"/>
    </row>
    <row r="38" spans="1:22" s="1063" customFormat="1" ht="15.75">
      <c r="A38" s="1060">
        <v>24</v>
      </c>
      <c r="B38" s="1543"/>
      <c r="C38" s="1544"/>
      <c r="D38" s="1544"/>
      <c r="E38" s="1909">
        <v>909.6</v>
      </c>
      <c r="F38" s="1824"/>
      <c r="G38" s="1825"/>
      <c r="H38" s="1825"/>
      <c r="I38" s="1910">
        <v>28.6</v>
      </c>
      <c r="J38" s="1824"/>
      <c r="K38" s="1825"/>
      <c r="L38" s="1825"/>
      <c r="M38" s="1911">
        <v>280.8</v>
      </c>
      <c r="N38" s="1826"/>
      <c r="O38" s="1825"/>
      <c r="P38" s="1825"/>
      <c r="Q38" s="1912">
        <v>27.2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50"/>
      <c r="C39" s="1551"/>
      <c r="D39" s="1550"/>
      <c r="E39" s="1827">
        <f>SUM(E15:E38)</f>
        <v>25944</v>
      </c>
      <c r="F39" s="1828"/>
      <c r="G39" s="1828"/>
      <c r="H39" s="1828"/>
      <c r="I39" s="1827">
        <f>SUM(I15:I38)</f>
        <v>2355.5999999999995</v>
      </c>
      <c r="J39" s="1828"/>
      <c r="K39" s="1828"/>
      <c r="L39" s="1828"/>
      <c r="M39" s="1829">
        <f>SUM(M15:M38)</f>
        <v>8352.7999999999993</v>
      </c>
      <c r="N39" s="1830"/>
      <c r="O39" s="1831"/>
      <c r="P39" s="1830"/>
      <c r="Q39" s="1829">
        <f>SUM(Q15:Q38)</f>
        <v>2022.6000000000001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rgb="FF92D050"/>
  </sheetPr>
  <dimension ref="A1:V43"/>
  <sheetViews>
    <sheetView zoomScale="85" zoomScaleNormal="85" zoomScaleSheetLayoutView="100" workbookViewId="0">
      <selection activeCell="V24" sqref="V24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 t="s">
        <v>503</v>
      </c>
      <c r="C1" s="1054"/>
      <c r="D1" s="1054"/>
      <c r="E1" s="1054"/>
      <c r="J1" s="801"/>
      <c r="K1" s="3092" t="s">
        <v>509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 t="s">
        <v>505</v>
      </c>
      <c r="C4" s="1542"/>
      <c r="D4" s="1542"/>
      <c r="E4" s="1542"/>
      <c r="I4" s="3096" t="s">
        <v>5</v>
      </c>
      <c r="J4" s="3097"/>
      <c r="K4" s="3097"/>
      <c r="L4" s="1538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510</v>
      </c>
      <c r="C10" s="3106"/>
      <c r="D10" s="3106"/>
      <c r="E10" s="3107"/>
      <c r="F10" s="3105" t="s">
        <v>511</v>
      </c>
      <c r="G10" s="3106"/>
      <c r="H10" s="3106"/>
      <c r="I10" s="3107"/>
      <c r="J10" s="3105" t="s">
        <v>510</v>
      </c>
      <c r="K10" s="3106"/>
      <c r="L10" s="3106"/>
      <c r="M10" s="3107"/>
      <c r="N10" s="3105" t="s">
        <v>511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37">
        <v>8000</v>
      </c>
      <c r="F11" s="3099" t="s">
        <v>15</v>
      </c>
      <c r="G11" s="3100"/>
      <c r="H11" s="1536"/>
      <c r="I11" s="1537">
        <v>4000</v>
      </c>
      <c r="J11" s="3099" t="s">
        <v>15</v>
      </c>
      <c r="K11" s="3100"/>
      <c r="L11" s="1536"/>
      <c r="M11" s="1537">
        <v>8000</v>
      </c>
      <c r="N11" s="3099" t="s">
        <v>15</v>
      </c>
      <c r="O11" s="3100"/>
      <c r="P11" s="1536"/>
      <c r="Q11" s="1537">
        <v>4000</v>
      </c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159"/>
      <c r="D14" s="1159"/>
      <c r="E14" s="1159"/>
      <c r="F14" s="1583"/>
      <c r="G14" s="1580"/>
      <c r="H14" s="1159"/>
      <c r="I14" s="1159"/>
      <c r="J14" s="1583"/>
      <c r="K14" s="1581"/>
      <c r="L14" s="1159"/>
      <c r="M14" s="1159"/>
      <c r="N14" s="1581"/>
      <c r="O14" s="1580"/>
      <c r="P14" s="1159"/>
      <c r="Q14" s="1159"/>
      <c r="S14" s="1549"/>
      <c r="T14" s="1061"/>
      <c r="U14" s="1061"/>
      <c r="V14" s="1061"/>
    </row>
    <row r="15" spans="1:22" s="1057" customFormat="1" ht="15.75">
      <c r="A15" s="1060">
        <v>1</v>
      </c>
      <c r="B15" s="1581"/>
      <c r="C15" s="1159"/>
      <c r="D15" s="1159"/>
      <c r="E15" s="1159">
        <v>398.4</v>
      </c>
      <c r="F15" s="1917"/>
      <c r="G15" s="1580"/>
      <c r="H15" s="1913"/>
      <c r="I15" s="1914">
        <v>98.4</v>
      </c>
      <c r="J15" s="1917"/>
      <c r="K15" s="1919"/>
      <c r="L15" s="1913"/>
      <c r="M15" s="1914">
        <v>219.2</v>
      </c>
      <c r="N15" s="1917"/>
      <c r="O15" s="1920"/>
      <c r="P15" s="1913"/>
      <c r="Q15" s="1914">
        <v>86.4</v>
      </c>
      <c r="S15" s="1062"/>
      <c r="T15" s="1061"/>
      <c r="U15" s="1061"/>
      <c r="V15" s="1061"/>
    </row>
    <row r="16" spans="1:22" s="1057" customFormat="1" ht="15.75">
      <c r="A16" s="1060">
        <v>2</v>
      </c>
      <c r="B16" s="1581"/>
      <c r="C16" s="1159"/>
      <c r="D16" s="1159"/>
      <c r="E16" s="1159">
        <v>331.2</v>
      </c>
      <c r="F16" s="1917"/>
      <c r="G16" s="1580"/>
      <c r="H16" s="1913"/>
      <c r="I16" s="1914">
        <v>92.8</v>
      </c>
      <c r="J16" s="1917"/>
      <c r="K16" s="1919"/>
      <c r="L16" s="1913"/>
      <c r="M16" s="1914">
        <v>204.8</v>
      </c>
      <c r="N16" s="1917"/>
      <c r="O16" s="1920"/>
      <c r="P16" s="1913"/>
      <c r="Q16" s="1914">
        <v>84.8</v>
      </c>
      <c r="S16" s="1062"/>
      <c r="T16" s="1061"/>
      <c r="U16" s="1061"/>
      <c r="V16" s="1061"/>
    </row>
    <row r="17" spans="1:22" s="1057" customFormat="1" ht="15.75">
      <c r="A17" s="1060">
        <v>3</v>
      </c>
      <c r="B17" s="1581"/>
      <c r="C17" s="1159"/>
      <c r="D17" s="1159"/>
      <c r="E17" s="1159">
        <v>305.60000000000002</v>
      </c>
      <c r="F17" s="1917"/>
      <c r="G17" s="1580"/>
      <c r="H17" s="1913"/>
      <c r="I17" s="1914">
        <v>87.2</v>
      </c>
      <c r="J17" s="1917"/>
      <c r="K17" s="1919"/>
      <c r="L17" s="1913"/>
      <c r="M17" s="1914">
        <v>200</v>
      </c>
      <c r="N17" s="1917"/>
      <c r="O17" s="1920"/>
      <c r="P17" s="1913"/>
      <c r="Q17" s="1914">
        <v>81.599999999999994</v>
      </c>
      <c r="S17" s="1062"/>
      <c r="T17" s="1061"/>
      <c r="U17" s="1061"/>
      <c r="V17" s="1061"/>
    </row>
    <row r="18" spans="1:22" s="1057" customFormat="1" ht="15.75">
      <c r="A18" s="1060">
        <v>4</v>
      </c>
      <c r="B18" s="1581"/>
      <c r="C18" s="1159"/>
      <c r="D18" s="1159"/>
      <c r="E18" s="1159">
        <v>308.8</v>
      </c>
      <c r="F18" s="1917"/>
      <c r="G18" s="1580"/>
      <c r="H18" s="1913"/>
      <c r="I18" s="1914">
        <v>97.6</v>
      </c>
      <c r="J18" s="1917"/>
      <c r="K18" s="1919"/>
      <c r="L18" s="1913"/>
      <c r="M18" s="1914">
        <v>192</v>
      </c>
      <c r="N18" s="1917"/>
      <c r="O18" s="1920"/>
      <c r="P18" s="1913"/>
      <c r="Q18" s="1914">
        <v>80</v>
      </c>
      <c r="S18" s="1062"/>
      <c r="T18" s="1061"/>
      <c r="U18" s="1061"/>
      <c r="V18" s="1061"/>
    </row>
    <row r="19" spans="1:22" s="1057" customFormat="1" ht="15.75">
      <c r="A19" s="1060">
        <v>5</v>
      </c>
      <c r="B19" s="1581"/>
      <c r="C19" s="1159"/>
      <c r="D19" s="1159"/>
      <c r="E19" s="1159">
        <v>345.6</v>
      </c>
      <c r="F19" s="1917"/>
      <c r="G19" s="1580"/>
      <c r="H19" s="1913"/>
      <c r="I19" s="1914">
        <v>119.2</v>
      </c>
      <c r="J19" s="1917"/>
      <c r="K19" s="1919"/>
      <c r="L19" s="1913"/>
      <c r="M19" s="1914">
        <v>200</v>
      </c>
      <c r="N19" s="1917"/>
      <c r="O19" s="1920"/>
      <c r="P19" s="1913"/>
      <c r="Q19" s="1914">
        <v>84</v>
      </c>
      <c r="S19" s="1062"/>
      <c r="T19" s="1061"/>
      <c r="U19" s="1061"/>
      <c r="V19" s="1061"/>
    </row>
    <row r="20" spans="1:22" s="1057" customFormat="1" ht="15.75">
      <c r="A20" s="1060">
        <v>6</v>
      </c>
      <c r="B20" s="1581"/>
      <c r="C20" s="1159"/>
      <c r="D20" s="1159"/>
      <c r="E20" s="1159">
        <v>384</v>
      </c>
      <c r="F20" s="1917"/>
      <c r="G20" s="1580"/>
      <c r="H20" s="1913"/>
      <c r="I20" s="1914">
        <v>124.8</v>
      </c>
      <c r="J20" s="1917"/>
      <c r="K20" s="1919"/>
      <c r="L20" s="1913"/>
      <c r="M20" s="1914">
        <v>216</v>
      </c>
      <c r="N20" s="1917"/>
      <c r="O20" s="1920"/>
      <c r="P20" s="1913"/>
      <c r="Q20" s="1914">
        <v>86.4</v>
      </c>
      <c r="S20" s="1062"/>
      <c r="T20" s="1061"/>
      <c r="U20" s="1061"/>
      <c r="V20" s="1061"/>
    </row>
    <row r="21" spans="1:22" s="1057" customFormat="1" ht="15.75">
      <c r="A21" s="1060">
        <v>7</v>
      </c>
      <c r="B21" s="1581"/>
      <c r="C21" s="1159"/>
      <c r="D21" s="1159"/>
      <c r="E21" s="1159">
        <v>470.4</v>
      </c>
      <c r="F21" s="1917"/>
      <c r="G21" s="1580"/>
      <c r="H21" s="1913"/>
      <c r="I21" s="1914">
        <v>148.80000000000001</v>
      </c>
      <c r="J21" s="1917"/>
      <c r="K21" s="1919"/>
      <c r="L21" s="1913"/>
      <c r="M21" s="1914">
        <v>224</v>
      </c>
      <c r="N21" s="1917"/>
      <c r="O21" s="1920"/>
      <c r="P21" s="1913"/>
      <c r="Q21" s="1914">
        <v>88.8</v>
      </c>
      <c r="S21" s="1062"/>
      <c r="T21" s="1061"/>
      <c r="U21" s="1061"/>
      <c r="V21" s="1061"/>
    </row>
    <row r="22" spans="1:22" s="1057" customFormat="1" ht="15.75">
      <c r="A22" s="1060">
        <v>8</v>
      </c>
      <c r="B22" s="1581"/>
      <c r="C22" s="1159"/>
      <c r="D22" s="1159"/>
      <c r="E22" s="1159">
        <v>555.20000000000005</v>
      </c>
      <c r="F22" s="1917"/>
      <c r="G22" s="1580"/>
      <c r="H22" s="1913"/>
      <c r="I22" s="1914">
        <v>174.4</v>
      </c>
      <c r="J22" s="1917"/>
      <c r="K22" s="1919"/>
      <c r="L22" s="1913"/>
      <c r="M22" s="1914">
        <v>225.6</v>
      </c>
      <c r="N22" s="1917"/>
      <c r="O22" s="1920"/>
      <c r="P22" s="1913"/>
      <c r="Q22" s="1914">
        <v>91.2</v>
      </c>
      <c r="S22" s="1062"/>
      <c r="T22" s="1061"/>
      <c r="U22" s="1061"/>
      <c r="V22" s="1061"/>
    </row>
    <row r="23" spans="1:22" s="1057" customFormat="1" ht="15.75">
      <c r="A23" s="1060">
        <v>9</v>
      </c>
      <c r="B23" s="1581"/>
      <c r="C23" s="1159"/>
      <c r="D23" s="1159"/>
      <c r="E23" s="1159">
        <v>633.6</v>
      </c>
      <c r="F23" s="1917"/>
      <c r="G23" s="1580"/>
      <c r="H23" s="1913"/>
      <c r="I23" s="1914">
        <v>197.6</v>
      </c>
      <c r="J23" s="1917"/>
      <c r="K23" s="1919"/>
      <c r="L23" s="1913"/>
      <c r="M23" s="1914">
        <v>228.8</v>
      </c>
      <c r="N23" s="1917"/>
      <c r="O23" s="1920"/>
      <c r="P23" s="1913"/>
      <c r="Q23" s="1914">
        <v>98.4</v>
      </c>
      <c r="S23" s="1062"/>
      <c r="T23" s="1061"/>
      <c r="U23" s="1061"/>
      <c r="V23" s="1061"/>
    </row>
    <row r="24" spans="1:22" s="1057" customFormat="1" ht="15.75">
      <c r="A24" s="1060">
        <v>10</v>
      </c>
      <c r="B24" s="1581"/>
      <c r="C24" s="1159"/>
      <c r="D24" s="1159"/>
      <c r="E24" s="1159">
        <v>707.2</v>
      </c>
      <c r="F24" s="1917"/>
      <c r="G24" s="1580"/>
      <c r="H24" s="1913"/>
      <c r="I24" s="1914">
        <v>207.2</v>
      </c>
      <c r="J24" s="1917"/>
      <c r="K24" s="1919"/>
      <c r="L24" s="1913"/>
      <c r="M24" s="1914">
        <v>291.2</v>
      </c>
      <c r="N24" s="1917"/>
      <c r="O24" s="1920"/>
      <c r="P24" s="1913"/>
      <c r="Q24" s="1914">
        <v>104</v>
      </c>
      <c r="S24" s="1062"/>
      <c r="T24" s="1061"/>
      <c r="U24" s="1061"/>
      <c r="V24" s="1061"/>
    </row>
    <row r="25" spans="1:22" s="1057" customFormat="1" ht="15.75">
      <c r="A25" s="1060">
        <v>11</v>
      </c>
      <c r="B25" s="1581"/>
      <c r="C25" s="1159"/>
      <c r="D25" s="1159"/>
      <c r="E25" s="1159">
        <v>721.6</v>
      </c>
      <c r="F25" s="1917"/>
      <c r="G25" s="1580"/>
      <c r="H25" s="1913"/>
      <c r="I25" s="1914">
        <v>195.2</v>
      </c>
      <c r="J25" s="1917"/>
      <c r="K25" s="1919"/>
      <c r="L25" s="1913"/>
      <c r="M25" s="1914">
        <v>315.2</v>
      </c>
      <c r="N25" s="1917"/>
      <c r="O25" s="1920"/>
      <c r="P25" s="1913"/>
      <c r="Q25" s="1914">
        <v>108</v>
      </c>
      <c r="S25" s="1062"/>
      <c r="T25" s="1061"/>
      <c r="U25" s="1061"/>
      <c r="V25" s="1061"/>
    </row>
    <row r="26" spans="1:22" s="1057" customFormat="1" ht="15.75">
      <c r="A26" s="1060">
        <v>12</v>
      </c>
      <c r="B26" s="1581"/>
      <c r="C26" s="1159"/>
      <c r="D26" s="1159"/>
      <c r="E26" s="1159">
        <v>734.4</v>
      </c>
      <c r="F26" s="1917"/>
      <c r="G26" s="1580"/>
      <c r="H26" s="1913"/>
      <c r="I26" s="1914">
        <v>190.4</v>
      </c>
      <c r="J26" s="1917"/>
      <c r="K26" s="1919"/>
      <c r="L26" s="1913"/>
      <c r="M26" s="1914">
        <v>339.2</v>
      </c>
      <c r="N26" s="1917"/>
      <c r="O26" s="1920"/>
      <c r="P26" s="1913"/>
      <c r="Q26" s="1914">
        <v>118.4</v>
      </c>
      <c r="S26" s="1062"/>
      <c r="T26" s="1061"/>
      <c r="U26" s="1061"/>
      <c r="V26" s="1061"/>
    </row>
    <row r="27" spans="1:22" s="1057" customFormat="1" ht="15.75">
      <c r="A27" s="1060">
        <v>13</v>
      </c>
      <c r="B27" s="1581"/>
      <c r="C27" s="1159"/>
      <c r="D27" s="1159"/>
      <c r="E27" s="1159">
        <v>736</v>
      </c>
      <c r="F27" s="1917"/>
      <c r="G27" s="1580"/>
      <c r="H27" s="1913"/>
      <c r="I27" s="1914">
        <v>175.2</v>
      </c>
      <c r="J27" s="1917"/>
      <c r="K27" s="1919"/>
      <c r="L27" s="1913"/>
      <c r="M27" s="1914">
        <v>355.2</v>
      </c>
      <c r="N27" s="1917"/>
      <c r="O27" s="1920"/>
      <c r="P27" s="1913"/>
      <c r="Q27" s="1914">
        <v>106.4</v>
      </c>
      <c r="S27" s="1062"/>
      <c r="T27" s="1061"/>
      <c r="U27" s="1061"/>
      <c r="V27" s="1061"/>
    </row>
    <row r="28" spans="1:22" s="1057" customFormat="1" ht="15.75">
      <c r="A28" s="1060">
        <v>14</v>
      </c>
      <c r="B28" s="1581"/>
      <c r="C28" s="1159"/>
      <c r="D28" s="1159"/>
      <c r="E28" s="1159">
        <v>724.8</v>
      </c>
      <c r="F28" s="1917"/>
      <c r="G28" s="1580"/>
      <c r="H28" s="1913"/>
      <c r="I28" s="1914">
        <v>181.6</v>
      </c>
      <c r="J28" s="1917"/>
      <c r="K28" s="1919"/>
      <c r="L28" s="1913"/>
      <c r="M28" s="1914">
        <v>316.8</v>
      </c>
      <c r="N28" s="1917"/>
      <c r="O28" s="1920"/>
      <c r="P28" s="1913"/>
      <c r="Q28" s="1914">
        <v>108.8</v>
      </c>
      <c r="S28" s="1062"/>
      <c r="T28" s="1061"/>
      <c r="U28" s="1061"/>
      <c r="V28" s="1061"/>
    </row>
    <row r="29" spans="1:22" s="1057" customFormat="1" ht="15.75">
      <c r="A29" s="1060">
        <v>15</v>
      </c>
      <c r="B29" s="1581"/>
      <c r="C29" s="1159"/>
      <c r="D29" s="1159"/>
      <c r="E29" s="1159">
        <v>732.8</v>
      </c>
      <c r="F29" s="1917"/>
      <c r="G29" s="1580"/>
      <c r="H29" s="1913"/>
      <c r="I29" s="1914">
        <v>149.6</v>
      </c>
      <c r="J29" s="1917"/>
      <c r="K29" s="1919"/>
      <c r="L29" s="1913"/>
      <c r="M29" s="1914">
        <v>320</v>
      </c>
      <c r="N29" s="1917"/>
      <c r="O29" s="1920"/>
      <c r="P29" s="1913"/>
      <c r="Q29" s="1914">
        <v>95.2</v>
      </c>
      <c r="S29" s="1062"/>
      <c r="T29" s="1061"/>
      <c r="U29" s="1061"/>
      <c r="V29" s="1061"/>
    </row>
    <row r="30" spans="1:22" s="1057" customFormat="1" ht="15.75">
      <c r="A30" s="1060">
        <v>16</v>
      </c>
      <c r="B30" s="1581"/>
      <c r="C30" s="1159"/>
      <c r="D30" s="1159"/>
      <c r="E30" s="1159">
        <v>728</v>
      </c>
      <c r="F30" s="1917"/>
      <c r="G30" s="1580"/>
      <c r="H30" s="1913"/>
      <c r="I30" s="1914">
        <v>159.19999999999999</v>
      </c>
      <c r="J30" s="1917"/>
      <c r="K30" s="1919"/>
      <c r="L30" s="1913"/>
      <c r="M30" s="1914">
        <v>331.2</v>
      </c>
      <c r="N30" s="1917"/>
      <c r="O30" s="1920"/>
      <c r="P30" s="1913"/>
      <c r="Q30" s="1914">
        <v>98.4</v>
      </c>
      <c r="S30" s="1062"/>
      <c r="T30" s="1061"/>
      <c r="U30" s="1061"/>
      <c r="V30" s="1061"/>
    </row>
    <row r="31" spans="1:22" s="1063" customFormat="1" ht="15.75">
      <c r="A31" s="1060">
        <v>17</v>
      </c>
      <c r="B31" s="1581"/>
      <c r="C31" s="1159"/>
      <c r="D31" s="1159"/>
      <c r="E31" s="1159">
        <v>742.4</v>
      </c>
      <c r="F31" s="1917"/>
      <c r="G31" s="1580"/>
      <c r="H31" s="1913"/>
      <c r="I31" s="1914">
        <v>165.6</v>
      </c>
      <c r="J31" s="1917"/>
      <c r="K31" s="1919"/>
      <c r="L31" s="1913"/>
      <c r="M31" s="1914">
        <v>347.2</v>
      </c>
      <c r="N31" s="1917"/>
      <c r="O31" s="1920"/>
      <c r="P31" s="1913"/>
      <c r="Q31" s="1914">
        <v>101.6</v>
      </c>
      <c r="S31" s="1062"/>
      <c r="T31" s="1061"/>
      <c r="U31" s="1061"/>
      <c r="V31" s="1061"/>
    </row>
    <row r="32" spans="1:22" s="1063" customFormat="1" ht="15.75">
      <c r="A32" s="1060">
        <v>18</v>
      </c>
      <c r="B32" s="1581"/>
      <c r="C32" s="1159"/>
      <c r="D32" s="1159"/>
      <c r="E32" s="1159">
        <v>700.8</v>
      </c>
      <c r="F32" s="1917"/>
      <c r="G32" s="1580"/>
      <c r="H32" s="1913"/>
      <c r="I32" s="1914">
        <v>160</v>
      </c>
      <c r="J32" s="1917"/>
      <c r="K32" s="1919"/>
      <c r="L32" s="1913"/>
      <c r="M32" s="1914">
        <v>318.39999999999998</v>
      </c>
      <c r="N32" s="1917"/>
      <c r="O32" s="1920"/>
      <c r="P32" s="1913"/>
      <c r="Q32" s="1914">
        <v>93.6</v>
      </c>
      <c r="S32" s="1062"/>
      <c r="T32" s="1061"/>
      <c r="U32" s="1061"/>
      <c r="V32" s="1061"/>
    </row>
    <row r="33" spans="1:22" s="1063" customFormat="1" ht="15.75">
      <c r="A33" s="1060">
        <v>19</v>
      </c>
      <c r="B33" s="1581"/>
      <c r="C33" s="1159"/>
      <c r="D33" s="1159"/>
      <c r="E33" s="1159">
        <v>696</v>
      </c>
      <c r="F33" s="1917"/>
      <c r="G33" s="1580"/>
      <c r="H33" s="1913"/>
      <c r="I33" s="1914">
        <v>172.8</v>
      </c>
      <c r="J33" s="1917"/>
      <c r="K33" s="1919"/>
      <c r="L33" s="1913"/>
      <c r="M33" s="1914">
        <v>313.60000000000002</v>
      </c>
      <c r="N33" s="1917"/>
      <c r="O33" s="1920"/>
      <c r="P33" s="1913"/>
      <c r="Q33" s="1914">
        <v>96.8</v>
      </c>
      <c r="S33" s="1062"/>
      <c r="T33" s="1061"/>
      <c r="U33" s="1061"/>
      <c r="V33" s="1061"/>
    </row>
    <row r="34" spans="1:22" s="1063" customFormat="1" ht="15.75">
      <c r="A34" s="1060">
        <v>20</v>
      </c>
      <c r="B34" s="1581"/>
      <c r="C34" s="1159"/>
      <c r="D34" s="1159"/>
      <c r="E34" s="1159">
        <v>641.6</v>
      </c>
      <c r="F34" s="1917"/>
      <c r="G34" s="1580"/>
      <c r="H34" s="1913"/>
      <c r="I34" s="1914">
        <v>186.4</v>
      </c>
      <c r="J34" s="1917"/>
      <c r="K34" s="1919"/>
      <c r="L34" s="1913"/>
      <c r="M34" s="1914">
        <v>276.8</v>
      </c>
      <c r="N34" s="1917"/>
      <c r="O34" s="1920"/>
      <c r="P34" s="1913"/>
      <c r="Q34" s="1914">
        <v>97.6</v>
      </c>
      <c r="S34" s="1062"/>
      <c r="T34" s="1061"/>
      <c r="U34" s="1061"/>
      <c r="V34" s="1061"/>
    </row>
    <row r="35" spans="1:22" s="1063" customFormat="1" ht="15.75">
      <c r="A35" s="1060">
        <v>21</v>
      </c>
      <c r="B35" s="1581"/>
      <c r="C35" s="1159"/>
      <c r="D35" s="1159"/>
      <c r="E35" s="1159">
        <v>641.6</v>
      </c>
      <c r="F35" s="1917"/>
      <c r="G35" s="1580"/>
      <c r="H35" s="1913"/>
      <c r="I35" s="1914">
        <v>180.8</v>
      </c>
      <c r="J35" s="1917"/>
      <c r="K35" s="1919"/>
      <c r="L35" s="1913"/>
      <c r="M35" s="1914">
        <v>280</v>
      </c>
      <c r="N35" s="1917"/>
      <c r="O35" s="1920"/>
      <c r="P35" s="1913"/>
      <c r="Q35" s="1914">
        <v>92</v>
      </c>
      <c r="S35" s="1062"/>
      <c r="T35" s="1061"/>
      <c r="U35" s="1061"/>
      <c r="V35" s="1061"/>
    </row>
    <row r="36" spans="1:22" s="1063" customFormat="1" ht="15.75">
      <c r="A36" s="1060">
        <v>22</v>
      </c>
      <c r="B36" s="1581"/>
      <c r="C36" s="1159"/>
      <c r="D36" s="1159"/>
      <c r="E36" s="1159">
        <v>616</v>
      </c>
      <c r="F36" s="1917"/>
      <c r="G36" s="1580"/>
      <c r="H36" s="1913"/>
      <c r="I36" s="1914">
        <v>172</v>
      </c>
      <c r="J36" s="1917"/>
      <c r="K36" s="1919"/>
      <c r="L36" s="1913"/>
      <c r="M36" s="1914">
        <v>276.8</v>
      </c>
      <c r="N36" s="1917"/>
      <c r="O36" s="1920"/>
      <c r="P36" s="1913"/>
      <c r="Q36" s="1914">
        <v>88</v>
      </c>
      <c r="S36" s="1062"/>
      <c r="T36" s="1061"/>
      <c r="U36" s="1061"/>
      <c r="V36" s="1061"/>
    </row>
    <row r="37" spans="1:22" s="1063" customFormat="1" ht="15.75">
      <c r="A37" s="1060">
        <v>23</v>
      </c>
      <c r="B37" s="1581"/>
      <c r="C37" s="1159"/>
      <c r="D37" s="1159"/>
      <c r="E37" s="1914">
        <v>558.4</v>
      </c>
      <c r="F37" s="1917"/>
      <c r="G37" s="1918"/>
      <c r="H37" s="1913"/>
      <c r="I37" s="1914">
        <v>145.6</v>
      </c>
      <c r="J37" s="1917"/>
      <c r="K37" s="1919"/>
      <c r="L37" s="1913"/>
      <c r="M37" s="1914">
        <v>254.4</v>
      </c>
      <c r="N37" s="1917"/>
      <c r="O37" s="1920"/>
      <c r="P37" s="1913"/>
      <c r="Q37" s="1914">
        <v>80.8</v>
      </c>
      <c r="S37" s="1062"/>
      <c r="T37" s="1061"/>
      <c r="U37" s="1061"/>
      <c r="V37" s="1061"/>
    </row>
    <row r="38" spans="1:22" s="1063" customFormat="1" ht="15.75">
      <c r="A38" s="1060">
        <v>24</v>
      </c>
      <c r="B38" s="1581"/>
      <c r="C38" s="1159"/>
      <c r="D38" s="1159"/>
      <c r="E38" s="1916">
        <v>524.79999999999995</v>
      </c>
      <c r="F38" s="1917"/>
      <c r="G38" s="1918"/>
      <c r="H38" s="1915"/>
      <c r="I38" s="1916">
        <v>128.80000000000001</v>
      </c>
      <c r="J38" s="1917"/>
      <c r="K38" s="1919"/>
      <c r="L38" s="1915"/>
      <c r="M38" s="1916">
        <v>249.6</v>
      </c>
      <c r="N38" s="1917"/>
      <c r="O38" s="1920"/>
      <c r="P38" s="1915"/>
      <c r="Q38" s="1916">
        <v>82.4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551"/>
      <c r="D39" s="1550"/>
      <c r="E39" s="1835">
        <f>SUM(E15:E38)</f>
        <v>13939.199999999999</v>
      </c>
      <c r="F39" s="1836"/>
      <c r="G39" s="1836"/>
      <c r="H39" s="1836"/>
      <c r="I39" s="1835">
        <f>SUM(I15:I38)</f>
        <v>3711.2000000000003</v>
      </c>
      <c r="J39" s="1836"/>
      <c r="K39" s="1836"/>
      <c r="L39" s="1836"/>
      <c r="M39" s="1837">
        <f>SUM(M15:M38)</f>
        <v>6496</v>
      </c>
      <c r="N39" s="1838"/>
      <c r="O39" s="1839"/>
      <c r="P39" s="1838"/>
      <c r="Q39" s="1837">
        <f>SUM(Q15:Q38)</f>
        <v>2253.6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 t="s">
        <v>503</v>
      </c>
      <c r="C1" s="1054"/>
      <c r="D1" s="1054"/>
      <c r="E1" s="1054"/>
      <c r="J1" s="801"/>
      <c r="K1" s="3092" t="s">
        <v>529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 t="s">
        <v>505</v>
      </c>
      <c r="C4" s="1542"/>
      <c r="D4" s="1542"/>
      <c r="E4" s="1542"/>
      <c r="I4" s="3096" t="s">
        <v>5</v>
      </c>
      <c r="J4" s="3097"/>
      <c r="K4" s="3097"/>
      <c r="L4" s="1538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607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512</v>
      </c>
      <c r="C10" s="3106"/>
      <c r="D10" s="3106"/>
      <c r="E10" s="3107"/>
      <c r="F10" s="3105" t="s">
        <v>513</v>
      </c>
      <c r="G10" s="3106"/>
      <c r="H10" s="3106"/>
      <c r="I10" s="3107"/>
      <c r="J10" s="3105" t="s">
        <v>512</v>
      </c>
      <c r="K10" s="3106"/>
      <c r="L10" s="3106"/>
      <c r="M10" s="3107"/>
      <c r="N10" s="3105" t="s">
        <v>513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37">
        <v>80</v>
      </c>
      <c r="F11" s="3099" t="s">
        <v>15</v>
      </c>
      <c r="G11" s="3100"/>
      <c r="H11" s="1536"/>
      <c r="I11" s="1537">
        <v>40</v>
      </c>
      <c r="J11" s="3099" t="s">
        <v>15</v>
      </c>
      <c r="K11" s="3100"/>
      <c r="L11" s="1536"/>
      <c r="M11" s="1537">
        <v>80</v>
      </c>
      <c r="N11" s="3099" t="s">
        <v>15</v>
      </c>
      <c r="O11" s="3100"/>
      <c r="P11" s="1536"/>
      <c r="Q11" s="1537">
        <v>40</v>
      </c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79"/>
      <c r="C14" s="1159"/>
      <c r="D14" s="1159"/>
      <c r="E14" s="1579"/>
      <c r="F14" s="1579"/>
      <c r="G14" s="1159"/>
      <c r="H14" s="1159"/>
      <c r="I14" s="1159"/>
      <c r="J14" s="1579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>
      <c r="A15" s="1060">
        <v>1</v>
      </c>
      <c r="B15" s="1579"/>
      <c r="C15" s="1159"/>
      <c r="D15" s="1159"/>
      <c r="E15" s="1579"/>
      <c r="F15" s="1579"/>
      <c r="G15" s="1159"/>
      <c r="H15" s="1159"/>
      <c r="I15" s="1582"/>
      <c r="J15" s="1579"/>
      <c r="K15" s="1159"/>
      <c r="L15" s="1159"/>
      <c r="M15" s="1579"/>
      <c r="N15" s="1579"/>
      <c r="O15" s="1159"/>
      <c r="P15" s="1159"/>
      <c r="Q15" s="1579"/>
      <c r="S15" s="1062"/>
      <c r="T15" s="1061"/>
      <c r="U15" s="1061"/>
      <c r="V15" s="1061"/>
    </row>
    <row r="16" spans="1:22" s="1057" customFormat="1">
      <c r="A16" s="1060">
        <v>2</v>
      </c>
      <c r="B16" s="1579"/>
      <c r="C16" s="1159"/>
      <c r="D16" s="1159"/>
      <c r="E16" s="1579"/>
      <c r="F16" s="1579"/>
      <c r="G16" s="1159"/>
      <c r="H16" s="1159"/>
      <c r="I16" s="1582"/>
      <c r="J16" s="1579"/>
      <c r="K16" s="1159"/>
      <c r="L16" s="1159"/>
      <c r="M16" s="1579"/>
      <c r="N16" s="1579"/>
      <c r="O16" s="1159"/>
      <c r="P16" s="1159"/>
      <c r="Q16" s="1579"/>
      <c r="S16" s="1062"/>
      <c r="T16" s="1061"/>
      <c r="U16" s="1061"/>
      <c r="V16" s="1061"/>
    </row>
    <row r="17" spans="1:22" s="1057" customFormat="1">
      <c r="A17" s="1060">
        <v>3</v>
      </c>
      <c r="B17" s="1579"/>
      <c r="C17" s="1159"/>
      <c r="D17" s="1159"/>
      <c r="E17" s="1579"/>
      <c r="F17" s="1579"/>
      <c r="G17" s="1159"/>
      <c r="H17" s="1159"/>
      <c r="I17" s="1582"/>
      <c r="J17" s="1579"/>
      <c r="K17" s="1159"/>
      <c r="L17" s="1159"/>
      <c r="M17" s="1579"/>
      <c r="N17" s="1579"/>
      <c r="O17" s="1159"/>
      <c r="P17" s="1159"/>
      <c r="Q17" s="1579"/>
      <c r="S17" s="1062"/>
      <c r="T17" s="1061"/>
      <c r="U17" s="1061"/>
      <c r="V17" s="1061"/>
    </row>
    <row r="18" spans="1:22" s="1057" customFormat="1">
      <c r="A18" s="1060">
        <v>4</v>
      </c>
      <c r="B18" s="1579"/>
      <c r="C18" s="1159"/>
      <c r="D18" s="1159"/>
      <c r="E18" s="1579"/>
      <c r="F18" s="1579"/>
      <c r="G18" s="1159"/>
      <c r="H18" s="1159"/>
      <c r="I18" s="1582"/>
      <c r="J18" s="1579"/>
      <c r="K18" s="1159"/>
      <c r="L18" s="1159"/>
      <c r="M18" s="1579"/>
      <c r="N18" s="1579"/>
      <c r="O18" s="1159"/>
      <c r="P18" s="1159"/>
      <c r="Q18" s="1579"/>
      <c r="S18" s="1062"/>
      <c r="T18" s="1061"/>
      <c r="U18" s="1061"/>
      <c r="V18" s="1061"/>
    </row>
    <row r="19" spans="1:22" s="1057" customFormat="1">
      <c r="A19" s="1060">
        <v>5</v>
      </c>
      <c r="B19" s="1579"/>
      <c r="C19" s="1159"/>
      <c r="D19" s="1159"/>
      <c r="E19" s="1579"/>
      <c r="F19" s="1579"/>
      <c r="G19" s="1159"/>
      <c r="H19" s="1159"/>
      <c r="I19" s="1582"/>
      <c r="J19" s="1579"/>
      <c r="K19" s="1159"/>
      <c r="L19" s="1159"/>
      <c r="M19" s="1579"/>
      <c r="N19" s="1579"/>
      <c r="O19" s="1159"/>
      <c r="P19" s="1159"/>
      <c r="Q19" s="1579"/>
      <c r="S19" s="1062"/>
      <c r="T19" s="1061"/>
      <c r="U19" s="1061"/>
      <c r="V19" s="1061"/>
    </row>
    <row r="20" spans="1:22" s="1057" customFormat="1">
      <c r="A20" s="1060">
        <v>6</v>
      </c>
      <c r="B20" s="1579"/>
      <c r="C20" s="1159"/>
      <c r="D20" s="1159"/>
      <c r="E20" s="1579"/>
      <c r="F20" s="1579"/>
      <c r="G20" s="1159"/>
      <c r="H20" s="1159"/>
      <c r="I20" s="1582"/>
      <c r="J20" s="1579"/>
      <c r="K20" s="1159"/>
      <c r="L20" s="1159"/>
      <c r="M20" s="1579"/>
      <c r="N20" s="1579"/>
      <c r="O20" s="1159"/>
      <c r="P20" s="1159"/>
      <c r="Q20" s="1579"/>
      <c r="S20" s="1062"/>
      <c r="T20" s="1061"/>
      <c r="U20" s="1061"/>
      <c r="V20" s="1061"/>
    </row>
    <row r="21" spans="1:22" s="1057" customFormat="1">
      <c r="A21" s="1060">
        <v>7</v>
      </c>
      <c r="B21" s="1579"/>
      <c r="C21" s="1159"/>
      <c r="D21" s="1159"/>
      <c r="E21" s="1579"/>
      <c r="F21" s="1579"/>
      <c r="G21" s="1159"/>
      <c r="H21" s="1159"/>
      <c r="I21" s="1582"/>
      <c r="J21" s="1579"/>
      <c r="K21" s="1159"/>
      <c r="L21" s="1159"/>
      <c r="M21" s="1579"/>
      <c r="N21" s="1579"/>
      <c r="O21" s="1159"/>
      <c r="P21" s="1159"/>
      <c r="Q21" s="1579"/>
      <c r="S21" s="1062"/>
      <c r="T21" s="1061"/>
      <c r="U21" s="1061"/>
      <c r="V21" s="1061"/>
    </row>
    <row r="22" spans="1:22" s="1057" customFormat="1">
      <c r="A22" s="1060">
        <v>8</v>
      </c>
      <c r="B22" s="1579"/>
      <c r="C22" s="1159"/>
      <c r="D22" s="1159"/>
      <c r="E22" s="1579"/>
      <c r="F22" s="1579"/>
      <c r="G22" s="1159"/>
      <c r="H22" s="1159"/>
      <c r="I22" s="1582"/>
      <c r="J22" s="1579"/>
      <c r="K22" s="1159"/>
      <c r="L22" s="1159"/>
      <c r="M22" s="1579"/>
      <c r="N22" s="1579"/>
      <c r="O22" s="1159"/>
      <c r="P22" s="1159"/>
      <c r="Q22" s="1579"/>
      <c r="S22" s="1062"/>
      <c r="T22" s="1061"/>
      <c r="U22" s="1061"/>
      <c r="V22" s="1061"/>
    </row>
    <row r="23" spans="1:22" s="1057" customFormat="1">
      <c r="A23" s="1060">
        <v>9</v>
      </c>
      <c r="B23" s="1579"/>
      <c r="C23" s="1159"/>
      <c r="D23" s="1159"/>
      <c r="E23" s="1579"/>
      <c r="F23" s="1579"/>
      <c r="G23" s="1159"/>
      <c r="H23" s="1159"/>
      <c r="I23" s="1582"/>
      <c r="J23" s="1579"/>
      <c r="K23" s="1159"/>
      <c r="L23" s="1159"/>
      <c r="M23" s="1579"/>
      <c r="N23" s="1579"/>
      <c r="O23" s="1159"/>
      <c r="P23" s="1159"/>
      <c r="Q23" s="1579"/>
      <c r="S23" s="1062"/>
      <c r="T23" s="1061"/>
      <c r="U23" s="1061"/>
      <c r="V23" s="1061"/>
    </row>
    <row r="24" spans="1:22" s="1057" customFormat="1">
      <c r="A24" s="1060">
        <v>10</v>
      </c>
      <c r="B24" s="1579"/>
      <c r="C24" s="1159"/>
      <c r="D24" s="1159"/>
      <c r="E24" s="1579"/>
      <c r="F24" s="1579"/>
      <c r="G24" s="1159"/>
      <c r="H24" s="1159"/>
      <c r="I24" s="1582"/>
      <c r="J24" s="1579"/>
      <c r="K24" s="1159"/>
      <c r="L24" s="1159"/>
      <c r="M24" s="1579"/>
      <c r="N24" s="1579"/>
      <c r="O24" s="1159"/>
      <c r="P24" s="1159"/>
      <c r="Q24" s="1579"/>
      <c r="S24" s="1062"/>
      <c r="T24" s="1061"/>
      <c r="U24" s="1061"/>
      <c r="V24" s="1061"/>
    </row>
    <row r="25" spans="1:22" s="1057" customFormat="1">
      <c r="A25" s="1060">
        <v>11</v>
      </c>
      <c r="B25" s="1579"/>
      <c r="C25" s="1159"/>
      <c r="D25" s="1159"/>
      <c r="E25" s="1579"/>
      <c r="F25" s="1579"/>
      <c r="G25" s="1159"/>
      <c r="H25" s="1159"/>
      <c r="I25" s="1582"/>
      <c r="J25" s="1579"/>
      <c r="K25" s="1159"/>
      <c r="L25" s="1159"/>
      <c r="M25" s="1579"/>
      <c r="N25" s="1579"/>
      <c r="O25" s="1159"/>
      <c r="P25" s="1159"/>
      <c r="Q25" s="1579"/>
      <c r="S25" s="1062"/>
      <c r="T25" s="1061"/>
      <c r="U25" s="1061"/>
      <c r="V25" s="1061"/>
    </row>
    <row r="26" spans="1:22" s="1057" customFormat="1">
      <c r="A26" s="1060">
        <v>12</v>
      </c>
      <c r="B26" s="1579"/>
      <c r="C26" s="1159"/>
      <c r="D26" s="1159"/>
      <c r="E26" s="1579"/>
      <c r="F26" s="1579"/>
      <c r="G26" s="1159"/>
      <c r="H26" s="1159"/>
      <c r="I26" s="1582"/>
      <c r="J26" s="1579"/>
      <c r="K26" s="1159"/>
      <c r="L26" s="1159"/>
      <c r="M26" s="1579"/>
      <c r="N26" s="1579"/>
      <c r="O26" s="1159"/>
      <c r="P26" s="1159"/>
      <c r="Q26" s="1579"/>
      <c r="S26" s="1062"/>
      <c r="T26" s="1061"/>
      <c r="U26" s="1061"/>
      <c r="V26" s="1061"/>
    </row>
    <row r="27" spans="1:22" s="1057" customFormat="1">
      <c r="A27" s="1060">
        <v>13</v>
      </c>
      <c r="B27" s="1579"/>
      <c r="C27" s="1159"/>
      <c r="D27" s="1159"/>
      <c r="E27" s="1579"/>
      <c r="F27" s="1579"/>
      <c r="G27" s="1159"/>
      <c r="H27" s="1159"/>
      <c r="I27" s="1582"/>
      <c r="J27" s="1579"/>
      <c r="K27" s="1159"/>
      <c r="L27" s="1159"/>
      <c r="M27" s="1579"/>
      <c r="N27" s="1579"/>
      <c r="O27" s="1159"/>
      <c r="P27" s="1159"/>
      <c r="Q27" s="1579"/>
      <c r="S27" s="1062"/>
      <c r="T27" s="1061"/>
      <c r="U27" s="1061"/>
      <c r="V27" s="1061"/>
    </row>
    <row r="28" spans="1:22" s="1057" customFormat="1">
      <c r="A28" s="1060">
        <v>14</v>
      </c>
      <c r="B28" s="1579"/>
      <c r="C28" s="1159"/>
      <c r="D28" s="1159"/>
      <c r="E28" s="1579"/>
      <c r="F28" s="1579"/>
      <c r="G28" s="1159"/>
      <c r="H28" s="1159"/>
      <c r="I28" s="1582"/>
      <c r="J28" s="1579"/>
      <c r="K28" s="1159"/>
      <c r="L28" s="1159"/>
      <c r="M28" s="1579"/>
      <c r="N28" s="1579"/>
      <c r="O28" s="1159"/>
      <c r="P28" s="1159"/>
      <c r="Q28" s="1579"/>
      <c r="S28" s="1062"/>
      <c r="T28" s="1061"/>
      <c r="U28" s="1061"/>
      <c r="V28" s="1061"/>
    </row>
    <row r="29" spans="1:22" s="1057" customFormat="1">
      <c r="A29" s="1060">
        <v>15</v>
      </c>
      <c r="B29" s="1579"/>
      <c r="C29" s="1159"/>
      <c r="D29" s="1159"/>
      <c r="E29" s="1579"/>
      <c r="F29" s="1579"/>
      <c r="G29" s="1159"/>
      <c r="H29" s="1159"/>
      <c r="I29" s="1582"/>
      <c r="J29" s="1579"/>
      <c r="K29" s="1159"/>
      <c r="L29" s="1159"/>
      <c r="M29" s="1579"/>
      <c r="N29" s="1579"/>
      <c r="O29" s="1159"/>
      <c r="P29" s="1159"/>
      <c r="Q29" s="1579"/>
      <c r="S29" s="1062"/>
      <c r="T29" s="1061"/>
      <c r="U29" s="1061"/>
      <c r="V29" s="1061"/>
    </row>
    <row r="30" spans="1:22" s="1057" customFormat="1">
      <c r="A30" s="1060">
        <v>16</v>
      </c>
      <c r="B30" s="1579"/>
      <c r="C30" s="1159"/>
      <c r="D30" s="1159"/>
      <c r="E30" s="1579"/>
      <c r="F30" s="1579"/>
      <c r="G30" s="1159"/>
      <c r="H30" s="1159"/>
      <c r="I30" s="1582"/>
      <c r="J30" s="1579"/>
      <c r="K30" s="1159"/>
      <c r="L30" s="1159"/>
      <c r="M30" s="1579"/>
      <c r="N30" s="1579"/>
      <c r="O30" s="1159"/>
      <c r="P30" s="1159"/>
      <c r="Q30" s="1579"/>
      <c r="S30" s="1062"/>
      <c r="T30" s="1061"/>
      <c r="U30" s="1061"/>
      <c r="V30" s="1061"/>
    </row>
    <row r="31" spans="1:22" s="1063" customFormat="1">
      <c r="A31" s="1060">
        <v>17</v>
      </c>
      <c r="B31" s="1579"/>
      <c r="C31" s="1159"/>
      <c r="D31" s="1159"/>
      <c r="E31" s="1579"/>
      <c r="F31" s="1579"/>
      <c r="G31" s="1159"/>
      <c r="H31" s="1159"/>
      <c r="I31" s="1582"/>
      <c r="J31" s="1579"/>
      <c r="K31" s="1159"/>
      <c r="L31" s="1159"/>
      <c r="M31" s="1579"/>
      <c r="N31" s="1579"/>
      <c r="O31" s="1159"/>
      <c r="P31" s="1159"/>
      <c r="Q31" s="1579"/>
      <c r="S31" s="1062"/>
      <c r="T31" s="1061"/>
      <c r="U31" s="1061"/>
      <c r="V31" s="1061"/>
    </row>
    <row r="32" spans="1:22" s="1063" customFormat="1">
      <c r="A32" s="1060">
        <v>18</v>
      </c>
      <c r="B32" s="1579"/>
      <c r="C32" s="1159"/>
      <c r="D32" s="1159"/>
      <c r="E32" s="1579"/>
      <c r="F32" s="1579"/>
      <c r="G32" s="1159"/>
      <c r="H32" s="1159"/>
      <c r="I32" s="1582"/>
      <c r="J32" s="1579"/>
      <c r="K32" s="1159"/>
      <c r="L32" s="1159"/>
      <c r="M32" s="1579"/>
      <c r="N32" s="1579"/>
      <c r="O32" s="1159"/>
      <c r="P32" s="1159"/>
      <c r="Q32" s="1579"/>
      <c r="S32" s="1062"/>
      <c r="T32" s="1061"/>
      <c r="U32" s="1061"/>
      <c r="V32" s="1061"/>
    </row>
    <row r="33" spans="1:22" s="1063" customFormat="1">
      <c r="A33" s="1060">
        <v>19</v>
      </c>
      <c r="B33" s="1579"/>
      <c r="C33" s="1159"/>
      <c r="D33" s="1159"/>
      <c r="E33" s="1579"/>
      <c r="F33" s="1579"/>
      <c r="G33" s="1159"/>
      <c r="H33" s="1159"/>
      <c r="I33" s="1582"/>
      <c r="J33" s="1579"/>
      <c r="K33" s="1159"/>
      <c r="L33" s="1159"/>
      <c r="M33" s="1579"/>
      <c r="N33" s="1579"/>
      <c r="O33" s="1159"/>
      <c r="P33" s="1159"/>
      <c r="Q33" s="1579"/>
      <c r="S33" s="1062"/>
      <c r="T33" s="1061"/>
      <c r="U33" s="1061"/>
      <c r="V33" s="1061"/>
    </row>
    <row r="34" spans="1:22" s="1063" customFormat="1">
      <c r="A34" s="1060">
        <v>20</v>
      </c>
      <c r="B34" s="1579"/>
      <c r="C34" s="1159"/>
      <c r="D34" s="1159"/>
      <c r="E34" s="1579"/>
      <c r="F34" s="1579"/>
      <c r="G34" s="1159"/>
      <c r="H34" s="1159"/>
      <c r="I34" s="1582"/>
      <c r="J34" s="1579"/>
      <c r="K34" s="1159"/>
      <c r="L34" s="1159"/>
      <c r="M34" s="1579"/>
      <c r="N34" s="1579"/>
      <c r="O34" s="1159"/>
      <c r="P34" s="1159"/>
      <c r="Q34" s="1579"/>
      <c r="S34" s="1062"/>
      <c r="T34" s="1061"/>
      <c r="U34" s="1061"/>
      <c r="V34" s="1061"/>
    </row>
    <row r="35" spans="1:22" s="1063" customFormat="1">
      <c r="A35" s="1060">
        <v>21</v>
      </c>
      <c r="B35" s="1579"/>
      <c r="C35" s="1159"/>
      <c r="D35" s="1159"/>
      <c r="E35" s="1579"/>
      <c r="F35" s="1579"/>
      <c r="G35" s="1159"/>
      <c r="H35" s="1159"/>
      <c r="I35" s="1582"/>
      <c r="J35" s="1579"/>
      <c r="K35" s="1159"/>
      <c r="L35" s="1159"/>
      <c r="M35" s="1579"/>
      <c r="N35" s="1579"/>
      <c r="O35" s="1159"/>
      <c r="P35" s="1159"/>
      <c r="Q35" s="1579"/>
      <c r="S35" s="1062"/>
      <c r="T35" s="1061"/>
      <c r="U35" s="1061"/>
      <c r="V35" s="1061"/>
    </row>
    <row r="36" spans="1:22" s="1063" customFormat="1">
      <c r="A36" s="1060">
        <v>22</v>
      </c>
      <c r="B36" s="1579"/>
      <c r="C36" s="1159"/>
      <c r="D36" s="1159"/>
      <c r="E36" s="1579"/>
      <c r="F36" s="1579"/>
      <c r="G36" s="1159"/>
      <c r="H36" s="1159"/>
      <c r="I36" s="1582"/>
      <c r="J36" s="1579"/>
      <c r="K36" s="1159"/>
      <c r="L36" s="1159"/>
      <c r="M36" s="1579"/>
      <c r="N36" s="1579"/>
      <c r="O36" s="1159"/>
      <c r="P36" s="1159"/>
      <c r="Q36" s="1579"/>
      <c r="S36" s="1062"/>
      <c r="T36" s="1061"/>
      <c r="U36" s="1061"/>
      <c r="V36" s="1061"/>
    </row>
    <row r="37" spans="1:22" s="1063" customFormat="1">
      <c r="A37" s="1060">
        <v>23</v>
      </c>
      <c r="B37" s="1579"/>
      <c r="C37" s="1159"/>
      <c r="D37" s="1159"/>
      <c r="E37" s="1579"/>
      <c r="F37" s="1579"/>
      <c r="G37" s="1159"/>
      <c r="H37" s="1159"/>
      <c r="I37" s="1582"/>
      <c r="J37" s="1579"/>
      <c r="K37" s="1159"/>
      <c r="L37" s="1159"/>
      <c r="M37" s="1579"/>
      <c r="N37" s="1579"/>
      <c r="O37" s="1159"/>
      <c r="P37" s="1159"/>
      <c r="Q37" s="1579"/>
      <c r="S37" s="1062"/>
      <c r="T37" s="1061"/>
      <c r="U37" s="1061"/>
      <c r="V37" s="1061"/>
    </row>
    <row r="38" spans="1:22" s="1063" customFormat="1">
      <c r="A38" s="1060">
        <v>24</v>
      </c>
      <c r="B38" s="1579"/>
      <c r="C38" s="1159"/>
      <c r="D38" s="1159"/>
      <c r="E38" s="1579"/>
      <c r="F38" s="1579"/>
      <c r="G38" s="1159"/>
      <c r="H38" s="1159"/>
      <c r="I38" s="1582"/>
      <c r="J38" s="1579"/>
      <c r="K38" s="1159"/>
      <c r="L38" s="1159"/>
      <c r="M38" s="1579"/>
      <c r="N38" s="1579"/>
      <c r="O38" s="1159"/>
      <c r="P38" s="1159"/>
      <c r="Q38" s="1579"/>
      <c r="S38" s="1062"/>
      <c r="T38" s="1061"/>
      <c r="U38" s="1061"/>
      <c r="V38" s="1061"/>
    </row>
    <row r="39" spans="1:22" s="1063" customFormat="1">
      <c r="A39" s="1060" t="s">
        <v>19</v>
      </c>
      <c r="B39" s="1550"/>
      <c r="C39" s="1551"/>
      <c r="D39" s="1550"/>
      <c r="E39" s="1555">
        <f>SUM(E15:E38)</f>
        <v>0</v>
      </c>
      <c r="F39" s="1552"/>
      <c r="G39" s="1552"/>
      <c r="H39" s="1552"/>
      <c r="I39" s="1555">
        <f>SUM(I15:I38)</f>
        <v>0</v>
      </c>
      <c r="J39" s="1552"/>
      <c r="K39" s="1552"/>
      <c r="L39" s="1552"/>
      <c r="M39" s="1556">
        <f>SUM(M15:M38)</f>
        <v>0</v>
      </c>
      <c r="N39" s="1550"/>
      <c r="O39" s="1551"/>
      <c r="P39" s="1550"/>
      <c r="Q39" s="1556">
        <f>SUM(Q15:Q38)</f>
        <v>0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22</v>
      </c>
    </row>
    <row r="43" spans="1:22">
      <c r="A43" s="1053" t="s">
        <v>23</v>
      </c>
      <c r="K43" s="1053" t="s">
        <v>508</v>
      </c>
      <c r="L43" s="1053"/>
      <c r="M43" s="1053"/>
      <c r="N43" s="1053"/>
      <c r="O43" s="1053"/>
      <c r="P43" s="1053"/>
      <c r="Q43" s="1053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rgb="FF92D050"/>
  </sheetPr>
  <dimension ref="A1:V69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 t="s">
        <v>503</v>
      </c>
      <c r="C1" s="1054"/>
      <c r="D1" s="1054"/>
      <c r="E1" s="1054"/>
      <c r="J1" s="801"/>
      <c r="K1" s="3092" t="s">
        <v>529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3108" t="s">
        <v>628</v>
      </c>
      <c r="O3" s="3108"/>
      <c r="P3" s="3108"/>
      <c r="Q3" s="3108"/>
    </row>
    <row r="4" spans="1:22" s="1053" customFormat="1" ht="15" customHeight="1">
      <c r="B4" s="1542" t="s">
        <v>505</v>
      </c>
      <c r="C4" s="1542"/>
      <c r="D4" s="1542"/>
      <c r="E4" s="1542"/>
      <c r="I4" s="3096" t="s">
        <v>5</v>
      </c>
      <c r="J4" s="3097"/>
      <c r="K4" s="3097"/>
      <c r="L4" s="1538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512</v>
      </c>
      <c r="C10" s="3106"/>
      <c r="D10" s="3106"/>
      <c r="E10" s="3107"/>
      <c r="F10" s="3105" t="s">
        <v>629</v>
      </c>
      <c r="G10" s="3106"/>
      <c r="H10" s="3106"/>
      <c r="I10" s="3107"/>
      <c r="J10" s="3105" t="s">
        <v>512</v>
      </c>
      <c r="K10" s="3106"/>
      <c r="L10" s="3106"/>
      <c r="M10" s="3107"/>
      <c r="N10" s="3105" t="s">
        <v>629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37">
        <v>30</v>
      </c>
      <c r="F11" s="3099" t="s">
        <v>15</v>
      </c>
      <c r="G11" s="3100"/>
      <c r="H11" s="1536"/>
      <c r="I11" s="1537"/>
      <c r="J11" s="3099" t="s">
        <v>15</v>
      </c>
      <c r="K11" s="3100"/>
      <c r="L11" s="1536"/>
      <c r="M11" s="1537">
        <v>30</v>
      </c>
      <c r="N11" s="3099" t="s">
        <v>15</v>
      </c>
      <c r="O11" s="3100"/>
      <c r="P11" s="1536"/>
      <c r="Q11" s="1537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79"/>
      <c r="C14" s="1159"/>
      <c r="D14" s="1159"/>
      <c r="E14" s="1159"/>
      <c r="F14" s="1579"/>
      <c r="G14" s="1159"/>
      <c r="H14" s="1159"/>
      <c r="I14" s="1159"/>
      <c r="J14" s="1579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 ht="15.75">
      <c r="A15" s="1060">
        <v>1</v>
      </c>
      <c r="B15" s="1579"/>
      <c r="C15" s="1159"/>
      <c r="D15" s="1159"/>
      <c r="E15" s="1159">
        <v>4.16</v>
      </c>
      <c r="F15" s="1923"/>
      <c r="G15" s="1159"/>
      <c r="H15" s="1921"/>
      <c r="I15" s="1924">
        <v>11.238</v>
      </c>
      <c r="J15" s="1923"/>
      <c r="K15" s="1923"/>
      <c r="L15" s="1923"/>
      <c r="M15" s="1922">
        <v>1.1200000000000001</v>
      </c>
      <c r="N15" s="1923"/>
      <c r="O15" s="1923"/>
      <c r="P15" s="1921"/>
      <c r="Q15" s="1925">
        <v>3.0420000000000003</v>
      </c>
      <c r="S15" s="1062"/>
      <c r="T15" s="1061"/>
      <c r="U15" s="1061"/>
      <c r="V15" s="1061"/>
    </row>
    <row r="16" spans="1:22" s="1057" customFormat="1" ht="15.75">
      <c r="A16" s="1060">
        <v>2</v>
      </c>
      <c r="B16" s="1579"/>
      <c r="C16" s="1159"/>
      <c r="D16" s="1159"/>
      <c r="E16" s="1159">
        <v>3.84</v>
      </c>
      <c r="F16" s="1923"/>
      <c r="G16" s="1159"/>
      <c r="H16" s="1921"/>
      <c r="I16" s="1924">
        <v>8.16</v>
      </c>
      <c r="J16" s="1923"/>
      <c r="K16" s="1923"/>
      <c r="L16" s="1921"/>
      <c r="M16" s="1922">
        <v>0.8</v>
      </c>
      <c r="N16" s="1923"/>
      <c r="O16" s="1923"/>
      <c r="P16" s="1921"/>
      <c r="Q16" s="1925">
        <v>2.97</v>
      </c>
      <c r="S16" s="1062"/>
      <c r="T16" s="1061"/>
      <c r="U16" s="1061"/>
      <c r="V16" s="1061"/>
    </row>
    <row r="17" spans="1:22" s="1057" customFormat="1" ht="15.75">
      <c r="A17" s="1060">
        <v>3</v>
      </c>
      <c r="B17" s="1579"/>
      <c r="C17" s="1159"/>
      <c r="D17" s="1159"/>
      <c r="E17" s="1159">
        <v>2.8000000000000003</v>
      </c>
      <c r="F17" s="1923"/>
      <c r="G17" s="1159"/>
      <c r="H17" s="1921"/>
      <c r="I17" s="1924">
        <v>7.4340000000000002</v>
      </c>
      <c r="J17" s="1923"/>
      <c r="K17" s="1923"/>
      <c r="L17" s="1921"/>
      <c r="M17" s="1922">
        <v>0.96</v>
      </c>
      <c r="N17" s="1923"/>
      <c r="O17" s="1923"/>
      <c r="P17" s="1921"/>
      <c r="Q17" s="1925">
        <v>3.48</v>
      </c>
      <c r="S17" s="1062"/>
      <c r="T17" s="1061"/>
      <c r="U17" s="1061"/>
      <c r="V17" s="1061"/>
    </row>
    <row r="18" spans="1:22" s="1057" customFormat="1" ht="15.75">
      <c r="A18" s="1060">
        <v>4</v>
      </c>
      <c r="B18" s="1579"/>
      <c r="C18" s="1159"/>
      <c r="D18" s="1159"/>
      <c r="E18" s="1159">
        <v>2.96</v>
      </c>
      <c r="F18" s="1923"/>
      <c r="G18" s="1159"/>
      <c r="H18" s="1921"/>
      <c r="I18" s="1924">
        <v>7.9320000000000004</v>
      </c>
      <c r="J18" s="1923"/>
      <c r="K18" s="1923"/>
      <c r="L18" s="1921"/>
      <c r="M18" s="1922">
        <v>0.8</v>
      </c>
      <c r="N18" s="1923"/>
      <c r="O18" s="1923"/>
      <c r="P18" s="1921"/>
      <c r="Q18" s="1925">
        <v>3.504</v>
      </c>
      <c r="S18" s="1062"/>
      <c r="T18" s="1061"/>
      <c r="U18" s="1061"/>
      <c r="V18" s="1061"/>
    </row>
    <row r="19" spans="1:22" s="1057" customFormat="1" ht="15.75">
      <c r="A19" s="1060">
        <v>5</v>
      </c>
      <c r="B19" s="1579"/>
      <c r="C19" s="1159"/>
      <c r="D19" s="1159"/>
      <c r="E19" s="1159">
        <v>3.3600000000000003</v>
      </c>
      <c r="F19" s="1923"/>
      <c r="G19" s="1159"/>
      <c r="H19" s="1921"/>
      <c r="I19" s="1924">
        <v>7.71</v>
      </c>
      <c r="J19" s="1923"/>
      <c r="K19" s="1923"/>
      <c r="L19" s="1921"/>
      <c r="M19" s="1922">
        <v>0.8</v>
      </c>
      <c r="N19" s="1923"/>
      <c r="O19" s="1923"/>
      <c r="P19" s="1921"/>
      <c r="Q19" s="1925">
        <v>3.5579999999999998</v>
      </c>
      <c r="S19" s="1062"/>
      <c r="T19" s="1061"/>
      <c r="U19" s="1061"/>
      <c r="V19" s="1061"/>
    </row>
    <row r="20" spans="1:22" s="1057" customFormat="1" ht="15.75">
      <c r="A20" s="1060">
        <v>6</v>
      </c>
      <c r="B20" s="1579"/>
      <c r="C20" s="1159"/>
      <c r="D20" s="1159"/>
      <c r="E20" s="1159">
        <v>2.96</v>
      </c>
      <c r="F20" s="1923"/>
      <c r="G20" s="1159"/>
      <c r="H20" s="1921"/>
      <c r="I20" s="1924">
        <v>8.3339999999999996</v>
      </c>
      <c r="J20" s="1923"/>
      <c r="K20" s="1923"/>
      <c r="L20" s="1921"/>
      <c r="M20" s="1922">
        <v>0.96</v>
      </c>
      <c r="N20" s="1923"/>
      <c r="O20" s="1923"/>
      <c r="P20" s="1921"/>
      <c r="Q20" s="1925">
        <v>3.8340000000000001</v>
      </c>
      <c r="S20" s="1062"/>
      <c r="T20" s="1061"/>
      <c r="U20" s="1061"/>
      <c r="V20" s="1061"/>
    </row>
    <row r="21" spans="1:22" s="1057" customFormat="1" ht="15.75">
      <c r="A21" s="1060">
        <v>7</v>
      </c>
      <c r="B21" s="1579"/>
      <c r="C21" s="1159"/>
      <c r="D21" s="1159"/>
      <c r="E21" s="1159">
        <v>4.08</v>
      </c>
      <c r="F21" s="1923"/>
      <c r="G21" s="1159"/>
      <c r="H21" s="1921"/>
      <c r="I21" s="1924">
        <v>11.538</v>
      </c>
      <c r="J21" s="1923"/>
      <c r="K21" s="1923"/>
      <c r="L21" s="1921"/>
      <c r="M21" s="1922">
        <v>0.87999999999999989</v>
      </c>
      <c r="N21" s="1923"/>
      <c r="O21" s="1923"/>
      <c r="P21" s="1921"/>
      <c r="Q21" s="1925">
        <v>7.3319999999999999</v>
      </c>
      <c r="S21" s="1062"/>
      <c r="T21" s="1061"/>
      <c r="U21" s="1061"/>
      <c r="V21" s="1061"/>
    </row>
    <row r="22" spans="1:22" s="1057" customFormat="1" ht="15.75">
      <c r="A22" s="1060">
        <v>8</v>
      </c>
      <c r="B22" s="1579"/>
      <c r="C22" s="1159"/>
      <c r="D22" s="1159"/>
      <c r="E22" s="1159">
        <v>6.24</v>
      </c>
      <c r="F22" s="1923"/>
      <c r="G22" s="1159"/>
      <c r="H22" s="1921"/>
      <c r="I22" s="1924">
        <v>19.98</v>
      </c>
      <c r="J22" s="1923"/>
      <c r="K22" s="1923"/>
      <c r="L22" s="1921"/>
      <c r="M22" s="1922">
        <v>0.87999999999999989</v>
      </c>
      <c r="N22" s="1923"/>
      <c r="O22" s="1923"/>
      <c r="P22" s="1921"/>
      <c r="Q22" s="1925">
        <v>16.542000000000002</v>
      </c>
      <c r="S22" s="1062"/>
      <c r="T22" s="1061"/>
      <c r="U22" s="1061"/>
      <c r="V22" s="1061"/>
    </row>
    <row r="23" spans="1:22" s="1057" customFormat="1" ht="15.75">
      <c r="A23" s="1060">
        <v>9</v>
      </c>
      <c r="B23" s="1579"/>
      <c r="C23" s="1159"/>
      <c r="D23" s="1159"/>
      <c r="E23" s="1159">
        <v>12.4</v>
      </c>
      <c r="F23" s="1923"/>
      <c r="G23" s="1159"/>
      <c r="H23" s="1921"/>
      <c r="I23" s="1924">
        <v>20.766000000000002</v>
      </c>
      <c r="J23" s="1923"/>
      <c r="K23" s="1923"/>
      <c r="L23" s="1921"/>
      <c r="M23" s="1922">
        <v>12.08</v>
      </c>
      <c r="N23" s="1923"/>
      <c r="O23" s="1923"/>
      <c r="P23" s="1921"/>
      <c r="Q23" s="1925">
        <v>13.055999999999999</v>
      </c>
      <c r="S23" s="1062"/>
      <c r="T23" s="1061"/>
      <c r="U23" s="1061"/>
      <c r="V23" s="1061"/>
    </row>
    <row r="24" spans="1:22" s="1057" customFormat="1" ht="15.75">
      <c r="A24" s="1060">
        <v>10</v>
      </c>
      <c r="B24" s="1579"/>
      <c r="C24" s="1159"/>
      <c r="D24" s="1159"/>
      <c r="E24" s="1159">
        <v>20.32</v>
      </c>
      <c r="F24" s="1923"/>
      <c r="G24" s="1159"/>
      <c r="H24" s="1921"/>
      <c r="I24" s="1924">
        <v>22.776</v>
      </c>
      <c r="J24" s="1923"/>
      <c r="K24" s="1923"/>
      <c r="L24" s="1921"/>
      <c r="M24" s="1922">
        <v>22.639999999999997</v>
      </c>
      <c r="N24" s="1923"/>
      <c r="O24" s="1923"/>
      <c r="P24" s="1921"/>
      <c r="Q24" s="1925">
        <v>22.931999999999999</v>
      </c>
      <c r="S24" s="1062"/>
      <c r="T24" s="1061"/>
      <c r="U24" s="1061"/>
      <c r="V24" s="1061"/>
    </row>
    <row r="25" spans="1:22" s="1057" customFormat="1" ht="15.75">
      <c r="A25" s="1060">
        <v>11</v>
      </c>
      <c r="B25" s="1579"/>
      <c r="C25" s="1159"/>
      <c r="D25" s="1159"/>
      <c r="E25" s="1159">
        <v>15.600000000000001</v>
      </c>
      <c r="F25" s="1923"/>
      <c r="G25" s="1159"/>
      <c r="H25" s="1921"/>
      <c r="I25" s="1924">
        <v>17.423999999999999</v>
      </c>
      <c r="J25" s="1923"/>
      <c r="K25" s="1923"/>
      <c r="L25" s="1921"/>
      <c r="M25" s="1922">
        <v>18</v>
      </c>
      <c r="N25" s="1923"/>
      <c r="O25" s="1923"/>
      <c r="P25" s="1921"/>
      <c r="Q25" s="1925">
        <v>16.908000000000001</v>
      </c>
      <c r="S25" s="1062"/>
      <c r="T25" s="1061"/>
      <c r="U25" s="1061"/>
      <c r="V25" s="1061"/>
    </row>
    <row r="26" spans="1:22" s="1057" customFormat="1" ht="15.75">
      <c r="A26" s="1060">
        <v>12</v>
      </c>
      <c r="B26" s="1579"/>
      <c r="C26" s="1159"/>
      <c r="D26" s="1159"/>
      <c r="E26" s="1159">
        <v>15.760000000000002</v>
      </c>
      <c r="F26" s="1923"/>
      <c r="G26" s="1159"/>
      <c r="H26" s="1921"/>
      <c r="I26" s="1924">
        <v>13.548</v>
      </c>
      <c r="J26" s="1923"/>
      <c r="K26" s="1923"/>
      <c r="L26" s="1921"/>
      <c r="M26" s="1922">
        <v>18.48</v>
      </c>
      <c r="N26" s="1923"/>
      <c r="O26" s="1923"/>
      <c r="P26" s="1921"/>
      <c r="Q26" s="1925">
        <v>7.3020000000000005</v>
      </c>
      <c r="S26" s="1062"/>
      <c r="T26" s="1061"/>
      <c r="U26" s="1061"/>
      <c r="V26" s="1061"/>
    </row>
    <row r="27" spans="1:22" s="1057" customFormat="1" ht="15.75">
      <c r="A27" s="1060">
        <v>13</v>
      </c>
      <c r="B27" s="1579"/>
      <c r="C27" s="1159"/>
      <c r="D27" s="1159"/>
      <c r="E27" s="1159">
        <v>6.4</v>
      </c>
      <c r="F27" s="1923"/>
      <c r="G27" s="1159"/>
      <c r="H27" s="1921"/>
      <c r="I27" s="1924">
        <v>24.060000000000002</v>
      </c>
      <c r="J27" s="1923"/>
      <c r="K27" s="1923"/>
      <c r="L27" s="1921"/>
      <c r="M27" s="1922">
        <v>1.36</v>
      </c>
      <c r="N27" s="1923"/>
      <c r="O27" s="1923"/>
      <c r="P27" s="1921"/>
      <c r="Q27" s="1925">
        <v>16.067999999999998</v>
      </c>
      <c r="S27" s="1062"/>
      <c r="T27" s="1061"/>
      <c r="U27" s="1061"/>
      <c r="V27" s="1061"/>
    </row>
    <row r="28" spans="1:22" s="1057" customFormat="1" ht="15.75">
      <c r="A28" s="1060">
        <v>14</v>
      </c>
      <c r="B28" s="1579"/>
      <c r="C28" s="1159"/>
      <c r="D28" s="1159"/>
      <c r="E28" s="1159">
        <v>23.119999999999997</v>
      </c>
      <c r="F28" s="1923"/>
      <c r="G28" s="1159"/>
      <c r="H28" s="1921"/>
      <c r="I28" s="1924">
        <v>14.82</v>
      </c>
      <c r="J28" s="1923"/>
      <c r="K28" s="1923"/>
      <c r="L28" s="1921"/>
      <c r="M28" s="1922">
        <v>26.080000000000002</v>
      </c>
      <c r="N28" s="1923"/>
      <c r="O28" s="1923"/>
      <c r="P28" s="1921"/>
      <c r="Q28" s="1925">
        <v>10.290000000000001</v>
      </c>
      <c r="S28" s="1062"/>
      <c r="T28" s="1061"/>
      <c r="U28" s="1061"/>
      <c r="V28" s="1061"/>
    </row>
    <row r="29" spans="1:22" s="1057" customFormat="1" ht="15.75">
      <c r="A29" s="1060">
        <v>15</v>
      </c>
      <c r="B29" s="1579"/>
      <c r="C29" s="1159"/>
      <c r="D29" s="1159"/>
      <c r="E29" s="1159">
        <v>15.2</v>
      </c>
      <c r="F29" s="1923"/>
      <c r="G29" s="1159"/>
      <c r="H29" s="1921"/>
      <c r="I29" s="1924">
        <v>16.05</v>
      </c>
      <c r="J29" s="1923"/>
      <c r="K29" s="1923"/>
      <c r="L29" s="1921"/>
      <c r="M29" s="1922">
        <v>16.32</v>
      </c>
      <c r="N29" s="1923"/>
      <c r="O29" s="1923"/>
      <c r="P29" s="1921"/>
      <c r="Q29" s="1925">
        <v>10.302</v>
      </c>
      <c r="S29" s="1062"/>
      <c r="T29" s="1061"/>
      <c r="U29" s="1061"/>
      <c r="V29" s="1061"/>
    </row>
    <row r="30" spans="1:22" s="1057" customFormat="1" ht="15.75">
      <c r="A30" s="1060">
        <v>16</v>
      </c>
      <c r="B30" s="1579"/>
      <c r="C30" s="1159"/>
      <c r="D30" s="1159"/>
      <c r="E30" s="1159">
        <v>22.480000000000004</v>
      </c>
      <c r="F30" s="1923"/>
      <c r="G30" s="1159"/>
      <c r="H30" s="1921"/>
      <c r="I30" s="1924">
        <v>18.63</v>
      </c>
      <c r="J30" s="1923"/>
      <c r="K30" s="1923"/>
      <c r="L30" s="1921"/>
      <c r="M30" s="1922">
        <v>28.72</v>
      </c>
      <c r="N30" s="1923"/>
      <c r="O30" s="1923"/>
      <c r="P30" s="1921"/>
      <c r="Q30" s="1925">
        <v>17.316000000000003</v>
      </c>
      <c r="S30" s="1062"/>
      <c r="T30" s="1061"/>
      <c r="U30" s="1061"/>
      <c r="V30" s="1061"/>
    </row>
    <row r="31" spans="1:22" s="1063" customFormat="1" ht="15.75">
      <c r="A31" s="1060">
        <v>17</v>
      </c>
      <c r="B31" s="1579"/>
      <c r="C31" s="1159"/>
      <c r="D31" s="1159"/>
      <c r="E31" s="1159">
        <v>16.16</v>
      </c>
      <c r="F31" s="1923"/>
      <c r="G31" s="1159"/>
      <c r="H31" s="1921"/>
      <c r="I31" s="1924">
        <v>11.868</v>
      </c>
      <c r="J31" s="1923"/>
      <c r="K31" s="1923"/>
      <c r="L31" s="1921"/>
      <c r="M31" s="1922">
        <v>18.64</v>
      </c>
      <c r="N31" s="1923"/>
      <c r="O31" s="1923"/>
      <c r="P31" s="1921"/>
      <c r="Q31" s="1925">
        <v>4.452</v>
      </c>
      <c r="S31" s="1062"/>
      <c r="T31" s="1061"/>
      <c r="U31" s="1061"/>
      <c r="V31" s="1061"/>
    </row>
    <row r="32" spans="1:22" s="1063" customFormat="1" ht="15.75">
      <c r="A32" s="1060">
        <v>18</v>
      </c>
      <c r="B32" s="1579"/>
      <c r="C32" s="1159"/>
      <c r="D32" s="1159"/>
      <c r="E32" s="1159">
        <v>19.28</v>
      </c>
      <c r="F32" s="1923"/>
      <c r="G32" s="1159"/>
      <c r="H32" s="1921"/>
      <c r="I32" s="1924">
        <v>12.474</v>
      </c>
      <c r="J32" s="1923"/>
      <c r="K32" s="1923"/>
      <c r="L32" s="1921"/>
      <c r="M32" s="1922">
        <v>22.959999999999997</v>
      </c>
      <c r="N32" s="1923"/>
      <c r="O32" s="1923"/>
      <c r="P32" s="1921"/>
      <c r="Q32" s="1925">
        <v>4.41</v>
      </c>
      <c r="S32" s="1062"/>
      <c r="T32" s="1061"/>
      <c r="U32" s="1061"/>
      <c r="V32" s="1061"/>
    </row>
    <row r="33" spans="1:22" s="1063" customFormat="1" ht="15.75">
      <c r="A33" s="1060">
        <v>19</v>
      </c>
      <c r="B33" s="1579"/>
      <c r="C33" s="1159"/>
      <c r="D33" s="1159"/>
      <c r="E33" s="1159">
        <v>21.28</v>
      </c>
      <c r="F33" s="1923"/>
      <c r="G33" s="1159"/>
      <c r="H33" s="1921"/>
      <c r="I33" s="1924">
        <v>17.388000000000002</v>
      </c>
      <c r="J33" s="1923"/>
      <c r="K33" s="1923"/>
      <c r="L33" s="1921"/>
      <c r="M33" s="1922">
        <v>22.480000000000004</v>
      </c>
      <c r="N33" s="1923"/>
      <c r="O33" s="1923"/>
      <c r="P33" s="1921"/>
      <c r="Q33" s="1925">
        <v>4.266</v>
      </c>
      <c r="S33" s="1062"/>
      <c r="T33" s="1061"/>
      <c r="U33" s="1061"/>
      <c r="V33" s="1061"/>
    </row>
    <row r="34" spans="1:22" s="1063" customFormat="1" ht="15.75">
      <c r="A34" s="1060">
        <v>20</v>
      </c>
      <c r="B34" s="1579"/>
      <c r="C34" s="1159"/>
      <c r="D34" s="1159"/>
      <c r="E34" s="1159">
        <v>7.1199999999999992</v>
      </c>
      <c r="F34" s="1923"/>
      <c r="G34" s="1159"/>
      <c r="H34" s="1921"/>
      <c r="I34" s="1924">
        <v>13.884</v>
      </c>
      <c r="J34" s="1923"/>
      <c r="K34" s="1923"/>
      <c r="L34" s="1921"/>
      <c r="M34" s="1922">
        <v>1.52</v>
      </c>
      <c r="N34" s="1923"/>
      <c r="O34" s="1923"/>
      <c r="P34" s="1921"/>
      <c r="Q34" s="1925">
        <v>4.1280000000000001</v>
      </c>
      <c r="S34" s="1062"/>
      <c r="T34" s="1061"/>
      <c r="U34" s="1061"/>
      <c r="V34" s="1061"/>
    </row>
    <row r="35" spans="1:22" s="1063" customFormat="1" ht="15.75">
      <c r="A35" s="1060">
        <v>21</v>
      </c>
      <c r="B35" s="1579"/>
      <c r="C35" s="1159"/>
      <c r="D35" s="1159"/>
      <c r="E35" s="1159">
        <v>8.16</v>
      </c>
      <c r="F35" s="1923"/>
      <c r="G35" s="1159"/>
      <c r="H35" s="1921"/>
      <c r="I35" s="1924">
        <v>15.15</v>
      </c>
      <c r="J35" s="1923"/>
      <c r="K35" s="1923"/>
      <c r="L35" s="1921"/>
      <c r="M35" s="1922">
        <v>1.6</v>
      </c>
      <c r="N35" s="1923"/>
      <c r="O35" s="1923"/>
      <c r="P35" s="1921"/>
      <c r="Q35" s="1925">
        <v>3.9119999999999995</v>
      </c>
      <c r="S35" s="1062"/>
      <c r="T35" s="1061"/>
      <c r="U35" s="1061"/>
      <c r="V35" s="1061"/>
    </row>
    <row r="36" spans="1:22" s="1063" customFormat="1" ht="15.75">
      <c r="A36" s="1060">
        <v>22</v>
      </c>
      <c r="B36" s="1579"/>
      <c r="C36" s="1159"/>
      <c r="D36" s="1159"/>
      <c r="E36" s="1159">
        <v>7.2799999999999994</v>
      </c>
      <c r="F36" s="1923"/>
      <c r="G36" s="1159"/>
      <c r="H36" s="1921"/>
      <c r="I36" s="1924">
        <v>13.691999999999998</v>
      </c>
      <c r="J36" s="1923"/>
      <c r="K36" s="1923"/>
      <c r="L36" s="1921"/>
      <c r="M36" s="1922">
        <v>1.36</v>
      </c>
      <c r="N36" s="1923"/>
      <c r="O36" s="1923"/>
      <c r="P36" s="1921"/>
      <c r="Q36" s="1925">
        <v>3.8760000000000003</v>
      </c>
      <c r="S36" s="1062"/>
      <c r="T36" s="1061"/>
      <c r="U36" s="1061"/>
      <c r="V36" s="1061"/>
    </row>
    <row r="37" spans="1:22" s="1063" customFormat="1" ht="15.75">
      <c r="A37" s="1060">
        <v>23</v>
      </c>
      <c r="B37" s="1579"/>
      <c r="C37" s="1159"/>
      <c r="D37" s="1159"/>
      <c r="E37" s="1924">
        <v>6.7200000000000006</v>
      </c>
      <c r="F37" s="1923"/>
      <c r="G37" s="1923"/>
      <c r="H37" s="1921"/>
      <c r="I37" s="1924">
        <v>15.174000000000001</v>
      </c>
      <c r="J37" s="1923"/>
      <c r="K37" s="1923"/>
      <c r="L37" s="1921"/>
      <c r="M37" s="1922">
        <v>1.36</v>
      </c>
      <c r="N37" s="1923"/>
      <c r="O37" s="1923"/>
      <c r="P37" s="1921"/>
      <c r="Q37" s="1925">
        <v>3.7319999999999998</v>
      </c>
      <c r="S37" s="1062"/>
      <c r="T37" s="1061"/>
      <c r="U37" s="1061"/>
      <c r="V37" s="1061"/>
    </row>
    <row r="38" spans="1:22" s="1063" customFormat="1" ht="15.75">
      <c r="A38" s="1060">
        <v>24</v>
      </c>
      <c r="B38" s="1579"/>
      <c r="C38" s="1159"/>
      <c r="D38" s="1159"/>
      <c r="E38" s="1924">
        <v>7.2799999999999994</v>
      </c>
      <c r="F38" s="1923"/>
      <c r="G38" s="1923"/>
      <c r="H38" s="1921"/>
      <c r="I38" s="1924">
        <v>13.452</v>
      </c>
      <c r="J38" s="1923"/>
      <c r="K38" s="1923"/>
      <c r="L38" s="1921"/>
      <c r="M38" s="1922">
        <v>1.44</v>
      </c>
      <c r="N38" s="1923"/>
      <c r="O38" s="1923"/>
      <c r="P38" s="1921"/>
      <c r="Q38" s="1925">
        <v>3.2399999999999998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551"/>
      <c r="D39" s="1550"/>
      <c r="E39" s="1840">
        <f>SUM(E15:E38)</f>
        <v>254.96</v>
      </c>
      <c r="F39" s="1836"/>
      <c r="G39" s="1836"/>
      <c r="H39" s="1836"/>
      <c r="I39" s="1840">
        <f>SUM(I15:I38)</f>
        <v>343.48199999999997</v>
      </c>
      <c r="J39" s="1836"/>
      <c r="K39" s="1836"/>
      <c r="L39" s="1836"/>
      <c r="M39" s="1841">
        <f>SUM(M15:M38)</f>
        <v>222.24</v>
      </c>
      <c r="N39" s="1550"/>
      <c r="O39" s="1551"/>
      <c r="P39" s="1550"/>
      <c r="Q39" s="1556">
        <f>SUM(Q15:Q38)</f>
        <v>190.45200000000003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  <row r="46" spans="1:22">
      <c r="C46" s="1557"/>
    </row>
    <row r="47" spans="1:22">
      <c r="C47" s="1557"/>
    </row>
    <row r="48" spans="1:22">
      <c r="C48" s="1557"/>
    </row>
    <row r="49" spans="3:3">
      <c r="C49" s="1557"/>
    </row>
    <row r="50" spans="3:3">
      <c r="C50" s="1557"/>
    </row>
    <row r="51" spans="3:3">
      <c r="C51" s="1557"/>
    </row>
    <row r="52" spans="3:3">
      <c r="C52" s="1557"/>
    </row>
    <row r="53" spans="3:3">
      <c r="C53" s="1557"/>
    </row>
    <row r="54" spans="3:3">
      <c r="C54" s="1557"/>
    </row>
    <row r="55" spans="3:3">
      <c r="C55" s="1557"/>
    </row>
    <row r="56" spans="3:3">
      <c r="C56" s="1557"/>
    </row>
    <row r="57" spans="3:3">
      <c r="C57" s="1557"/>
    </row>
    <row r="58" spans="3:3">
      <c r="C58" s="1557"/>
    </row>
    <row r="59" spans="3:3">
      <c r="C59" s="1557"/>
    </row>
    <row r="60" spans="3:3">
      <c r="C60" s="1557"/>
    </row>
    <row r="61" spans="3:3">
      <c r="C61" s="1557"/>
    </row>
    <row r="62" spans="3:3">
      <c r="C62" s="1557"/>
    </row>
    <row r="63" spans="3:3">
      <c r="C63" s="1557"/>
    </row>
    <row r="64" spans="3:3">
      <c r="C64" s="1557"/>
    </row>
    <row r="65" spans="3:3">
      <c r="C65" s="1557"/>
    </row>
    <row r="66" spans="3:3">
      <c r="C66" s="1557"/>
    </row>
    <row r="67" spans="3:3">
      <c r="C67" s="1557"/>
    </row>
    <row r="68" spans="3:3">
      <c r="C68" s="1557"/>
    </row>
    <row r="69" spans="3:3">
      <c r="C69" s="1557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V18" sqref="V1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 t="s">
        <v>503</v>
      </c>
      <c r="C1" s="1054"/>
      <c r="D1" s="1054"/>
      <c r="E1" s="1054"/>
      <c r="J1" s="801"/>
      <c r="K1" s="3092" t="s">
        <v>529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3112" t="s">
        <v>681</v>
      </c>
      <c r="O3" s="3112"/>
      <c r="P3" s="3112"/>
      <c r="Q3" s="3112"/>
    </row>
    <row r="4" spans="1:22" s="1053" customFormat="1" ht="15" customHeight="1">
      <c r="B4" s="1542" t="s">
        <v>505</v>
      </c>
      <c r="C4" s="1542"/>
      <c r="D4" s="1542"/>
      <c r="E4" s="1542"/>
      <c r="I4" s="3096" t="s">
        <v>5</v>
      </c>
      <c r="J4" s="3097"/>
      <c r="K4" s="3097"/>
      <c r="L4" s="1993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9" t="s">
        <v>682</v>
      </c>
      <c r="C10" s="3110"/>
      <c r="D10" s="3110"/>
      <c r="E10" s="3111"/>
      <c r="F10" s="3105"/>
      <c r="G10" s="3106"/>
      <c r="H10" s="3106"/>
      <c r="I10" s="3107"/>
      <c r="J10" s="3109" t="s">
        <v>682</v>
      </c>
      <c r="K10" s="3110"/>
      <c r="L10" s="3110"/>
      <c r="M10" s="3111"/>
      <c r="N10" s="3105"/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992">
        <v>2000</v>
      </c>
      <c r="F11" s="3099" t="s">
        <v>15</v>
      </c>
      <c r="G11" s="3100"/>
      <c r="H11" s="1991"/>
      <c r="I11" s="1992"/>
      <c r="J11" s="3099" t="s">
        <v>15</v>
      </c>
      <c r="K11" s="3100"/>
      <c r="L11" s="1991"/>
      <c r="M11" s="1992">
        <v>2000</v>
      </c>
      <c r="N11" s="3099" t="s">
        <v>15</v>
      </c>
      <c r="O11" s="3100"/>
      <c r="P11" s="1991"/>
      <c r="Q11" s="1992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580"/>
      <c r="D14" s="1159"/>
      <c r="E14" s="1159"/>
      <c r="F14" s="1579"/>
      <c r="G14" s="1159"/>
      <c r="H14" s="1159"/>
      <c r="I14" s="1159"/>
      <c r="J14" s="1581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 ht="15.75">
      <c r="A15" s="1060">
        <v>1</v>
      </c>
      <c r="B15" s="1581"/>
      <c r="C15" s="1159"/>
      <c r="D15" s="1159"/>
      <c r="E15" s="1159">
        <v>8.94</v>
      </c>
      <c r="F15" s="1832"/>
      <c r="G15" s="1159"/>
      <c r="H15" s="1833"/>
      <c r="I15" s="1832"/>
      <c r="J15" s="1834"/>
      <c r="K15" s="1833"/>
      <c r="L15" s="1833"/>
      <c r="M15" s="1927">
        <v>3.8519999999999994</v>
      </c>
      <c r="N15" s="1579"/>
      <c r="O15" s="1159"/>
      <c r="P15" s="1159"/>
      <c r="Q15" s="1579"/>
      <c r="S15" s="1062"/>
      <c r="T15" s="1061"/>
      <c r="U15" s="1061"/>
      <c r="V15" s="1061"/>
    </row>
    <row r="16" spans="1:22" s="1057" customFormat="1" ht="15.75">
      <c r="A16" s="1060">
        <v>2</v>
      </c>
      <c r="B16" s="1581"/>
      <c r="C16" s="1159"/>
      <c r="D16" s="1159"/>
      <c r="E16" s="1159">
        <v>8.3940000000000001</v>
      </c>
      <c r="F16" s="1832"/>
      <c r="G16" s="1159"/>
      <c r="H16" s="1833"/>
      <c r="I16" s="1832"/>
      <c r="J16" s="1834"/>
      <c r="K16" s="1833"/>
      <c r="L16" s="1833"/>
      <c r="M16" s="1927">
        <v>3.8639999999999999</v>
      </c>
      <c r="N16" s="1579"/>
      <c r="O16" s="1159"/>
      <c r="P16" s="1159"/>
      <c r="Q16" s="1579"/>
      <c r="S16" s="1062"/>
      <c r="T16" s="1061"/>
      <c r="U16" s="1061"/>
      <c r="V16" s="1061"/>
    </row>
    <row r="17" spans="1:22" s="1057" customFormat="1" ht="15.75">
      <c r="A17" s="1060">
        <v>3</v>
      </c>
      <c r="B17" s="1581"/>
      <c r="C17" s="1159"/>
      <c r="D17" s="1159"/>
      <c r="E17" s="1159">
        <v>8.4779999999999998</v>
      </c>
      <c r="F17" s="1832"/>
      <c r="G17" s="1159"/>
      <c r="H17" s="1833"/>
      <c r="I17" s="1832"/>
      <c r="J17" s="1834"/>
      <c r="K17" s="1833"/>
      <c r="L17" s="1833"/>
      <c r="M17" s="1927">
        <v>3.4080000000000004</v>
      </c>
      <c r="N17" s="1579"/>
      <c r="O17" s="1159"/>
      <c r="P17" s="1159"/>
      <c r="Q17" s="1579"/>
      <c r="S17" s="1062"/>
      <c r="T17" s="1061"/>
      <c r="U17" s="1061"/>
      <c r="V17" s="1061"/>
    </row>
    <row r="18" spans="1:22" s="1057" customFormat="1" ht="15.75">
      <c r="A18" s="1060">
        <v>4</v>
      </c>
      <c r="B18" s="1581"/>
      <c r="C18" s="1159"/>
      <c r="D18" s="1159"/>
      <c r="E18" s="1159">
        <v>8.2080000000000002</v>
      </c>
      <c r="F18" s="1832"/>
      <c r="G18" s="1159"/>
      <c r="H18" s="1833"/>
      <c r="I18" s="1832"/>
      <c r="J18" s="1834"/>
      <c r="K18" s="1833"/>
      <c r="L18" s="1833"/>
      <c r="M18" s="1927">
        <v>3.8220000000000005</v>
      </c>
      <c r="N18" s="1579"/>
      <c r="O18" s="1159"/>
      <c r="P18" s="1159"/>
      <c r="Q18" s="1579"/>
      <c r="S18" s="1062"/>
      <c r="T18" s="1061"/>
      <c r="U18" s="1061"/>
      <c r="V18" s="1061"/>
    </row>
    <row r="19" spans="1:22" s="1057" customFormat="1" ht="15.75">
      <c r="A19" s="1060">
        <v>5</v>
      </c>
      <c r="B19" s="1581"/>
      <c r="C19" s="1159"/>
      <c r="D19" s="1159"/>
      <c r="E19" s="1159">
        <v>7.6320000000000006</v>
      </c>
      <c r="F19" s="1832"/>
      <c r="G19" s="1159"/>
      <c r="H19" s="1833"/>
      <c r="I19" s="1832"/>
      <c r="J19" s="1834"/>
      <c r="K19" s="1833"/>
      <c r="L19" s="1833"/>
      <c r="M19" s="1927">
        <v>3.21</v>
      </c>
      <c r="N19" s="1579"/>
      <c r="O19" s="1159"/>
      <c r="P19" s="1159"/>
      <c r="Q19" s="1579"/>
      <c r="S19" s="1062"/>
      <c r="T19" s="1061"/>
      <c r="U19" s="1061"/>
      <c r="V19" s="1061"/>
    </row>
    <row r="20" spans="1:22" s="1057" customFormat="1" ht="15.75">
      <c r="A20" s="1060">
        <v>6</v>
      </c>
      <c r="B20" s="1581"/>
      <c r="C20" s="1159"/>
      <c r="D20" s="1159"/>
      <c r="E20" s="1159">
        <v>10.824</v>
      </c>
      <c r="F20" s="1832"/>
      <c r="G20" s="1159"/>
      <c r="H20" s="1833"/>
      <c r="I20" s="1832"/>
      <c r="J20" s="1834"/>
      <c r="K20" s="1833"/>
      <c r="L20" s="1833"/>
      <c r="M20" s="1927">
        <v>3.69</v>
      </c>
      <c r="N20" s="1579"/>
      <c r="O20" s="1159"/>
      <c r="P20" s="1159"/>
      <c r="Q20" s="1579"/>
      <c r="S20" s="1062"/>
      <c r="T20" s="1061"/>
      <c r="U20" s="1061"/>
      <c r="V20" s="1061"/>
    </row>
    <row r="21" spans="1:22" s="1057" customFormat="1" ht="15.75">
      <c r="A21" s="1060">
        <v>7</v>
      </c>
      <c r="B21" s="1581"/>
      <c r="C21" s="1159"/>
      <c r="D21" s="1159"/>
      <c r="E21" s="1159">
        <v>13.212</v>
      </c>
      <c r="F21" s="1832"/>
      <c r="G21" s="1159"/>
      <c r="H21" s="1833"/>
      <c r="I21" s="1832"/>
      <c r="J21" s="1834"/>
      <c r="K21" s="1833"/>
      <c r="L21" s="1833"/>
      <c r="M21" s="1927">
        <v>3.7979999999999996</v>
      </c>
      <c r="N21" s="1579"/>
      <c r="O21" s="1159"/>
      <c r="P21" s="1159"/>
      <c r="Q21" s="1579"/>
      <c r="S21" s="1062"/>
      <c r="T21" s="1061"/>
      <c r="U21" s="1061"/>
      <c r="V21" s="1061"/>
    </row>
    <row r="22" spans="1:22" s="1057" customFormat="1" ht="15.75">
      <c r="A22" s="1060">
        <v>8</v>
      </c>
      <c r="B22" s="1581"/>
      <c r="C22" s="1159"/>
      <c r="D22" s="1159"/>
      <c r="E22" s="1159">
        <v>13.157999999999999</v>
      </c>
      <c r="F22" s="1832"/>
      <c r="G22" s="1159"/>
      <c r="H22" s="1833"/>
      <c r="I22" s="1832"/>
      <c r="J22" s="1834"/>
      <c r="K22" s="1833"/>
      <c r="L22" s="1833"/>
      <c r="M22" s="1927">
        <v>4.0440000000000005</v>
      </c>
      <c r="N22" s="1579"/>
      <c r="O22" s="1159"/>
      <c r="P22" s="1159"/>
      <c r="Q22" s="1579"/>
      <c r="S22" s="1062"/>
      <c r="T22" s="1061"/>
      <c r="U22" s="1061"/>
      <c r="V22" s="1061"/>
    </row>
    <row r="23" spans="1:22" s="1057" customFormat="1" ht="15.75">
      <c r="A23" s="1060">
        <v>9</v>
      </c>
      <c r="B23" s="1581"/>
      <c r="C23" s="1159"/>
      <c r="D23" s="1159"/>
      <c r="E23" s="1159">
        <v>14.784000000000001</v>
      </c>
      <c r="F23" s="1832"/>
      <c r="G23" s="1159"/>
      <c r="H23" s="1833"/>
      <c r="I23" s="1832"/>
      <c r="J23" s="1834"/>
      <c r="K23" s="1833"/>
      <c r="L23" s="1833"/>
      <c r="M23" s="1927">
        <v>3.8579999999999997</v>
      </c>
      <c r="N23" s="1579"/>
      <c r="O23" s="1159"/>
      <c r="P23" s="1159"/>
      <c r="Q23" s="1579"/>
      <c r="S23" s="1062"/>
      <c r="T23" s="1061"/>
      <c r="U23" s="1061"/>
      <c r="V23" s="1061"/>
    </row>
    <row r="24" spans="1:22" s="1057" customFormat="1" ht="15.75">
      <c r="A24" s="1060">
        <v>10</v>
      </c>
      <c r="B24" s="1581"/>
      <c r="C24" s="1159"/>
      <c r="D24" s="1159"/>
      <c r="E24" s="1159">
        <v>14.406000000000001</v>
      </c>
      <c r="F24" s="1832"/>
      <c r="G24" s="1159"/>
      <c r="H24" s="1833"/>
      <c r="I24" s="1832"/>
      <c r="J24" s="1834"/>
      <c r="K24" s="1833"/>
      <c r="L24" s="1833"/>
      <c r="M24" s="1927">
        <v>5.4960000000000004</v>
      </c>
      <c r="N24" s="1579"/>
      <c r="O24" s="1159"/>
      <c r="P24" s="1159"/>
      <c r="Q24" s="1579"/>
      <c r="S24" s="1062"/>
      <c r="T24" s="1061"/>
      <c r="U24" s="1061"/>
      <c r="V24" s="1061"/>
    </row>
    <row r="25" spans="1:22" s="1057" customFormat="1" ht="15.75">
      <c r="A25" s="1060">
        <v>11</v>
      </c>
      <c r="B25" s="1581"/>
      <c r="C25" s="1159"/>
      <c r="D25" s="1159"/>
      <c r="E25" s="1159">
        <v>13.085999999999999</v>
      </c>
      <c r="F25" s="1832"/>
      <c r="G25" s="1159"/>
      <c r="H25" s="1833"/>
      <c r="I25" s="1832"/>
      <c r="J25" s="1834"/>
      <c r="K25" s="1833"/>
      <c r="L25" s="1833"/>
      <c r="M25" s="1927">
        <v>4.6379999999999999</v>
      </c>
      <c r="N25" s="1579"/>
      <c r="O25" s="1159"/>
      <c r="P25" s="1159"/>
      <c r="Q25" s="1579"/>
      <c r="S25" s="1062"/>
      <c r="T25" s="1061"/>
      <c r="U25" s="1061"/>
      <c r="V25" s="1061"/>
    </row>
    <row r="26" spans="1:22" s="1057" customFormat="1" ht="15.75">
      <c r="A26" s="1060">
        <v>12</v>
      </c>
      <c r="B26" s="1581"/>
      <c r="C26" s="1159"/>
      <c r="D26" s="1159"/>
      <c r="E26" s="1159">
        <v>13.373999999999999</v>
      </c>
      <c r="F26" s="1832"/>
      <c r="G26" s="1159"/>
      <c r="H26" s="1833"/>
      <c r="I26" s="1832"/>
      <c r="J26" s="1834"/>
      <c r="K26" s="1833"/>
      <c r="L26" s="1833"/>
      <c r="M26" s="1927">
        <v>4.0619999999999994</v>
      </c>
      <c r="N26" s="1579"/>
      <c r="O26" s="1159"/>
      <c r="P26" s="1159"/>
      <c r="Q26" s="1579"/>
      <c r="S26" s="1062"/>
      <c r="T26" s="1061"/>
      <c r="U26" s="1061"/>
      <c r="V26" s="1061"/>
    </row>
    <row r="27" spans="1:22" s="1057" customFormat="1" ht="15.75">
      <c r="A27" s="1060">
        <v>13</v>
      </c>
      <c r="B27" s="1581"/>
      <c r="C27" s="1159"/>
      <c r="D27" s="1159"/>
      <c r="E27" s="1159">
        <v>14.766</v>
      </c>
      <c r="F27" s="1832"/>
      <c r="G27" s="1159"/>
      <c r="H27" s="1833"/>
      <c r="I27" s="1832"/>
      <c r="J27" s="1834"/>
      <c r="K27" s="1833"/>
      <c r="L27" s="1833"/>
      <c r="M27" s="1927">
        <v>4.4339999999999993</v>
      </c>
      <c r="N27" s="1579"/>
      <c r="O27" s="1159"/>
      <c r="P27" s="1159"/>
      <c r="Q27" s="1579"/>
      <c r="S27" s="1062"/>
      <c r="T27" s="1061"/>
      <c r="U27" s="1061"/>
      <c r="V27" s="1061"/>
    </row>
    <row r="28" spans="1:22" s="1057" customFormat="1" ht="15.75">
      <c r="A28" s="1060">
        <v>14</v>
      </c>
      <c r="B28" s="1581"/>
      <c r="C28" s="1159"/>
      <c r="D28" s="1159"/>
      <c r="E28" s="1159">
        <v>13.602</v>
      </c>
      <c r="F28" s="1832"/>
      <c r="G28" s="1159"/>
      <c r="H28" s="1833"/>
      <c r="I28" s="1832"/>
      <c r="J28" s="1834"/>
      <c r="K28" s="1833"/>
      <c r="L28" s="1833"/>
      <c r="M28" s="1927">
        <v>4.62</v>
      </c>
      <c r="N28" s="1579"/>
      <c r="O28" s="1159"/>
      <c r="P28" s="1159"/>
      <c r="Q28" s="1579"/>
      <c r="S28" s="1062"/>
      <c r="T28" s="1061"/>
      <c r="U28" s="1061"/>
      <c r="V28" s="1061"/>
    </row>
    <row r="29" spans="1:22" s="1057" customFormat="1" ht="15.75">
      <c r="A29" s="1060">
        <v>15</v>
      </c>
      <c r="B29" s="1581"/>
      <c r="C29" s="1159"/>
      <c r="D29" s="1159"/>
      <c r="E29" s="1159">
        <v>13.644</v>
      </c>
      <c r="F29" s="1832"/>
      <c r="G29" s="1159"/>
      <c r="H29" s="1833"/>
      <c r="I29" s="1832"/>
      <c r="J29" s="1834"/>
      <c r="K29" s="1833"/>
      <c r="L29" s="1833"/>
      <c r="M29" s="1927">
        <v>4.7759999999999998</v>
      </c>
      <c r="N29" s="1579"/>
      <c r="O29" s="1159"/>
      <c r="P29" s="1159"/>
      <c r="Q29" s="1579"/>
      <c r="S29" s="1062"/>
      <c r="T29" s="1061"/>
      <c r="U29" s="1061"/>
      <c r="V29" s="1061"/>
    </row>
    <row r="30" spans="1:22" s="1057" customFormat="1" ht="15.75">
      <c r="A30" s="1060">
        <v>16</v>
      </c>
      <c r="B30" s="1581"/>
      <c r="C30" s="1159"/>
      <c r="D30" s="1159"/>
      <c r="E30" s="1159">
        <v>18.114000000000001</v>
      </c>
      <c r="F30" s="1832"/>
      <c r="G30" s="1159"/>
      <c r="H30" s="1833"/>
      <c r="I30" s="1832"/>
      <c r="J30" s="1834"/>
      <c r="K30" s="1833"/>
      <c r="L30" s="1833"/>
      <c r="M30" s="1927">
        <v>4.7640000000000002</v>
      </c>
      <c r="N30" s="1579"/>
      <c r="O30" s="1159"/>
      <c r="P30" s="1159"/>
      <c r="Q30" s="1579"/>
      <c r="S30" s="1062"/>
      <c r="T30" s="1061"/>
      <c r="U30" s="1061"/>
      <c r="V30" s="1061"/>
    </row>
    <row r="31" spans="1:22" s="1063" customFormat="1" ht="15.75">
      <c r="A31" s="1060">
        <v>17</v>
      </c>
      <c r="B31" s="1581"/>
      <c r="C31" s="1159"/>
      <c r="D31" s="1159"/>
      <c r="E31" s="1159">
        <v>13.572000000000001</v>
      </c>
      <c r="F31" s="1832"/>
      <c r="G31" s="1159"/>
      <c r="H31" s="1833"/>
      <c r="I31" s="1832"/>
      <c r="J31" s="1834"/>
      <c r="K31" s="1833"/>
      <c r="L31" s="1833"/>
      <c r="M31" s="1927">
        <v>4.7460000000000004</v>
      </c>
      <c r="N31" s="1579"/>
      <c r="O31" s="1159"/>
      <c r="P31" s="1159"/>
      <c r="Q31" s="1579"/>
      <c r="S31" s="1062"/>
      <c r="T31" s="1061"/>
      <c r="U31" s="1061"/>
      <c r="V31" s="1061"/>
    </row>
    <row r="32" spans="1:22" s="1063" customFormat="1" ht="15.75">
      <c r="A32" s="1060">
        <v>18</v>
      </c>
      <c r="B32" s="1581"/>
      <c r="C32" s="1159"/>
      <c r="D32" s="1159"/>
      <c r="E32" s="1159">
        <v>12.972</v>
      </c>
      <c r="F32" s="1832"/>
      <c r="G32" s="1159"/>
      <c r="H32" s="1833"/>
      <c r="I32" s="1832"/>
      <c r="J32" s="1834"/>
      <c r="K32" s="1833"/>
      <c r="L32" s="1833"/>
      <c r="M32" s="1927">
        <v>4.4339999999999993</v>
      </c>
      <c r="N32" s="1579"/>
      <c r="O32" s="1159"/>
      <c r="P32" s="1159"/>
      <c r="Q32" s="1579"/>
      <c r="S32" s="1062"/>
      <c r="T32" s="1061"/>
      <c r="U32" s="1061"/>
      <c r="V32" s="1061"/>
    </row>
    <row r="33" spans="1:22" s="1063" customFormat="1" ht="15.75">
      <c r="A33" s="1060">
        <v>19</v>
      </c>
      <c r="B33" s="1581"/>
      <c r="C33" s="1159"/>
      <c r="D33" s="1159"/>
      <c r="E33" s="1159">
        <v>18.923999999999999</v>
      </c>
      <c r="F33" s="1832"/>
      <c r="G33" s="1159"/>
      <c r="H33" s="1833"/>
      <c r="I33" s="1832"/>
      <c r="J33" s="1834"/>
      <c r="K33" s="1833"/>
      <c r="L33" s="1833"/>
      <c r="M33" s="1927">
        <v>4.1640000000000006</v>
      </c>
      <c r="N33" s="1579"/>
      <c r="O33" s="1159"/>
      <c r="P33" s="1159"/>
      <c r="Q33" s="1579"/>
      <c r="S33" s="1062"/>
      <c r="T33" s="1061"/>
      <c r="U33" s="1061"/>
      <c r="V33" s="1061"/>
    </row>
    <row r="34" spans="1:22" s="1063" customFormat="1" ht="15.75">
      <c r="A34" s="1060">
        <v>20</v>
      </c>
      <c r="B34" s="1581"/>
      <c r="C34" s="1159"/>
      <c r="D34" s="1159"/>
      <c r="E34" s="1159">
        <v>18.353999999999999</v>
      </c>
      <c r="F34" s="1832"/>
      <c r="G34" s="1159"/>
      <c r="H34" s="1833"/>
      <c r="I34" s="1832"/>
      <c r="J34" s="1834"/>
      <c r="K34" s="1833"/>
      <c r="L34" s="1833"/>
      <c r="M34" s="1927">
        <v>3.54</v>
      </c>
      <c r="N34" s="1579"/>
      <c r="O34" s="1159"/>
      <c r="P34" s="1159"/>
      <c r="Q34" s="1579"/>
      <c r="S34" s="1062"/>
      <c r="T34" s="1061"/>
      <c r="U34" s="1061"/>
      <c r="V34" s="1061"/>
    </row>
    <row r="35" spans="1:22" s="1063" customFormat="1" ht="15.75">
      <c r="A35" s="1060">
        <v>21</v>
      </c>
      <c r="B35" s="1581"/>
      <c r="C35" s="1159"/>
      <c r="D35" s="1159"/>
      <c r="E35" s="1159">
        <v>19.517999999999997</v>
      </c>
      <c r="F35" s="1832"/>
      <c r="G35" s="1159"/>
      <c r="H35" s="1833"/>
      <c r="I35" s="1832"/>
      <c r="J35" s="1834"/>
      <c r="K35" s="1833"/>
      <c r="L35" s="1833"/>
      <c r="M35" s="1927">
        <v>3.7679999999999998</v>
      </c>
      <c r="N35" s="1579"/>
      <c r="O35" s="1159"/>
      <c r="P35" s="1159"/>
      <c r="Q35" s="1579"/>
      <c r="S35" s="1062"/>
      <c r="T35" s="1061"/>
      <c r="U35" s="1061"/>
      <c r="V35" s="1061"/>
    </row>
    <row r="36" spans="1:22" s="1063" customFormat="1" ht="15.75">
      <c r="A36" s="1060">
        <v>22</v>
      </c>
      <c r="B36" s="1581"/>
      <c r="C36" s="1159"/>
      <c r="D36" s="1159"/>
      <c r="E36" s="1159">
        <v>19.481999999999999</v>
      </c>
      <c r="F36" s="1832"/>
      <c r="G36" s="1159"/>
      <c r="H36" s="1833"/>
      <c r="I36" s="1832"/>
      <c r="J36" s="1834"/>
      <c r="K36" s="1833"/>
      <c r="L36" s="1833"/>
      <c r="M36" s="1927">
        <v>4.1879999999999997</v>
      </c>
      <c r="N36" s="1579"/>
      <c r="O36" s="1159"/>
      <c r="P36" s="1159"/>
      <c r="Q36" s="1579"/>
      <c r="S36" s="1062"/>
      <c r="T36" s="1061"/>
      <c r="U36" s="1061"/>
      <c r="V36" s="1061"/>
    </row>
    <row r="37" spans="1:22" s="1063" customFormat="1" ht="15.75">
      <c r="A37" s="1060">
        <v>23</v>
      </c>
      <c r="B37" s="1581"/>
      <c r="C37" s="1159"/>
      <c r="D37" s="1159"/>
      <c r="E37" s="1927">
        <v>14.736000000000001</v>
      </c>
      <c r="F37" s="1832"/>
      <c r="G37" s="1833"/>
      <c r="H37" s="1833"/>
      <c r="I37" s="1832"/>
      <c r="J37" s="1834"/>
      <c r="K37" s="1833"/>
      <c r="L37" s="1833"/>
      <c r="M37" s="1927">
        <v>3.4140000000000001</v>
      </c>
      <c r="N37" s="1579"/>
      <c r="O37" s="1159"/>
      <c r="P37" s="1159"/>
      <c r="Q37" s="1579"/>
      <c r="S37" s="1062"/>
      <c r="T37" s="1061"/>
      <c r="U37" s="1061"/>
      <c r="V37" s="1061"/>
    </row>
    <row r="38" spans="1:22" s="1063" customFormat="1" ht="15.75">
      <c r="A38" s="1060">
        <v>24</v>
      </c>
      <c r="B38" s="1581"/>
      <c r="C38" s="1159"/>
      <c r="D38" s="1159"/>
      <c r="E38" s="1927">
        <v>10.404</v>
      </c>
      <c r="F38" s="1832"/>
      <c r="G38" s="1833"/>
      <c r="H38" s="1833"/>
      <c r="I38" s="1832"/>
      <c r="J38" s="1834"/>
      <c r="K38" s="1833"/>
      <c r="L38" s="1833"/>
      <c r="M38" s="1927">
        <v>3.1440000000000001</v>
      </c>
      <c r="N38" s="1579"/>
      <c r="O38" s="1159"/>
      <c r="P38" s="1159"/>
      <c r="Q38" s="1579"/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551"/>
      <c r="D39" s="1550"/>
      <c r="E39" s="1835">
        <f>SUM(E15:E38)</f>
        <v>322.58399999999995</v>
      </c>
      <c r="F39" s="1843"/>
      <c r="G39" s="1843"/>
      <c r="H39" s="1843"/>
      <c r="I39" s="1835"/>
      <c r="J39" s="1843"/>
      <c r="K39" s="1843"/>
      <c r="L39" s="1843"/>
      <c r="M39" s="1837">
        <f>SUM(M15:M38)</f>
        <v>97.733999999999995</v>
      </c>
      <c r="N39" s="1550"/>
      <c r="O39" s="1551"/>
      <c r="P39" s="1550"/>
      <c r="Q39" s="1556"/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9">
    <mergeCell ref="B5:E5"/>
    <mergeCell ref="K1:Q1"/>
    <mergeCell ref="B2:E2"/>
    <mergeCell ref="N2:Q2"/>
    <mergeCell ref="N3:Q3"/>
    <mergeCell ref="I4:K4"/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rgb="FF92D050"/>
  </sheetPr>
  <dimension ref="A1:V43"/>
  <sheetViews>
    <sheetView zoomScale="85" zoomScaleNormal="85" zoomScaleSheetLayoutView="100" workbookViewId="0">
      <selection activeCell="X11" sqref="X11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 t="s">
        <v>503</v>
      </c>
      <c r="C1" s="1054"/>
      <c r="D1" s="1054"/>
      <c r="E1" s="1054"/>
      <c r="J1" s="801"/>
      <c r="K1" s="3092" t="s">
        <v>514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3112" t="s">
        <v>630</v>
      </c>
      <c r="O3" s="3112"/>
      <c r="P3" s="3112"/>
      <c r="Q3" s="3112"/>
    </row>
    <row r="4" spans="1:22" s="1053" customFormat="1" ht="15" customHeight="1">
      <c r="B4" s="1542" t="s">
        <v>505</v>
      </c>
      <c r="C4" s="1542"/>
      <c r="D4" s="1542"/>
      <c r="E4" s="1542"/>
      <c r="I4" s="3096" t="s">
        <v>5</v>
      </c>
      <c r="J4" s="3097"/>
      <c r="K4" s="3097"/>
      <c r="L4" s="1538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515</v>
      </c>
      <c r="C10" s="3106"/>
      <c r="D10" s="3106"/>
      <c r="E10" s="3107"/>
      <c r="F10" s="3105"/>
      <c r="G10" s="3106"/>
      <c r="H10" s="3106"/>
      <c r="I10" s="3107"/>
      <c r="J10" s="3105" t="s">
        <v>515</v>
      </c>
      <c r="K10" s="3106"/>
      <c r="L10" s="3106"/>
      <c r="M10" s="3107"/>
      <c r="N10" s="3105"/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37">
        <v>2000</v>
      </c>
      <c r="F11" s="3099" t="s">
        <v>15</v>
      </c>
      <c r="G11" s="3100"/>
      <c r="H11" s="1536"/>
      <c r="I11" s="1537"/>
      <c r="J11" s="3099" t="s">
        <v>15</v>
      </c>
      <c r="K11" s="3100"/>
      <c r="L11" s="1536"/>
      <c r="M11" s="1537">
        <v>2000</v>
      </c>
      <c r="N11" s="3099" t="s">
        <v>15</v>
      </c>
      <c r="O11" s="3100"/>
      <c r="P11" s="1536"/>
      <c r="Q11" s="1537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580"/>
      <c r="D14" s="1159"/>
      <c r="E14" s="1159"/>
      <c r="F14" s="1579"/>
      <c r="G14" s="1159"/>
      <c r="H14" s="1159"/>
      <c r="I14" s="1159"/>
      <c r="J14" s="1581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 ht="15.75">
      <c r="A15" s="1060">
        <v>1</v>
      </c>
      <c r="B15" s="1581"/>
      <c r="C15" s="1159"/>
      <c r="D15" s="1159"/>
      <c r="E15" s="1159">
        <v>245.2</v>
      </c>
      <c r="F15" s="1832"/>
      <c r="G15" s="1159"/>
      <c r="H15" s="1833"/>
      <c r="I15" s="1832"/>
      <c r="J15" s="1834"/>
      <c r="K15" s="1833"/>
      <c r="L15" s="1833"/>
      <c r="M15" s="1927">
        <v>261.60000000000002</v>
      </c>
      <c r="N15" s="1579"/>
      <c r="O15" s="1159"/>
      <c r="P15" s="1159"/>
      <c r="Q15" s="1579"/>
      <c r="S15" s="1062"/>
      <c r="T15" s="1061"/>
      <c r="U15" s="1061"/>
      <c r="V15" s="1061"/>
    </row>
    <row r="16" spans="1:22" s="1057" customFormat="1" ht="15.75">
      <c r="A16" s="1060">
        <v>2</v>
      </c>
      <c r="B16" s="1581"/>
      <c r="C16" s="1159"/>
      <c r="D16" s="1159"/>
      <c r="E16" s="1159">
        <v>197.2</v>
      </c>
      <c r="F16" s="1832"/>
      <c r="G16" s="1159"/>
      <c r="H16" s="1833"/>
      <c r="I16" s="1832"/>
      <c r="J16" s="1834"/>
      <c r="K16" s="1833"/>
      <c r="L16" s="1833"/>
      <c r="M16" s="1927">
        <v>214.8</v>
      </c>
      <c r="N16" s="1579"/>
      <c r="O16" s="1159"/>
      <c r="P16" s="1159"/>
      <c r="Q16" s="1579"/>
      <c r="S16" s="1062"/>
      <c r="T16" s="1061"/>
      <c r="U16" s="1061"/>
      <c r="V16" s="1061"/>
    </row>
    <row r="17" spans="1:22" s="1057" customFormat="1" ht="15.75">
      <c r="A17" s="1060">
        <v>3</v>
      </c>
      <c r="B17" s="1581"/>
      <c r="C17" s="1159"/>
      <c r="D17" s="1159"/>
      <c r="E17" s="1159">
        <v>181.4</v>
      </c>
      <c r="F17" s="1832"/>
      <c r="G17" s="1159"/>
      <c r="H17" s="1833"/>
      <c r="I17" s="1832"/>
      <c r="J17" s="1834"/>
      <c r="K17" s="1833"/>
      <c r="L17" s="1833"/>
      <c r="M17" s="1927">
        <v>205</v>
      </c>
      <c r="N17" s="1579"/>
      <c r="O17" s="1159"/>
      <c r="P17" s="1159"/>
      <c r="Q17" s="1579"/>
      <c r="S17" s="1062"/>
      <c r="T17" s="1061"/>
      <c r="U17" s="1061"/>
      <c r="V17" s="1061"/>
    </row>
    <row r="18" spans="1:22" s="1057" customFormat="1" ht="15.75">
      <c r="A18" s="1060">
        <v>4</v>
      </c>
      <c r="B18" s="1581"/>
      <c r="C18" s="1159"/>
      <c r="D18" s="1159"/>
      <c r="E18" s="1159">
        <v>178.6</v>
      </c>
      <c r="F18" s="1832"/>
      <c r="G18" s="1159"/>
      <c r="H18" s="1833"/>
      <c r="I18" s="1832"/>
      <c r="J18" s="1834"/>
      <c r="K18" s="1833"/>
      <c r="L18" s="1833"/>
      <c r="M18" s="1927">
        <v>198.6</v>
      </c>
      <c r="N18" s="1579"/>
      <c r="O18" s="1159"/>
      <c r="P18" s="1159"/>
      <c r="Q18" s="1579"/>
      <c r="S18" s="1062"/>
      <c r="T18" s="1061"/>
      <c r="U18" s="1061"/>
      <c r="V18" s="1061"/>
    </row>
    <row r="19" spans="1:22" s="1057" customFormat="1" ht="15.75">
      <c r="A19" s="1060">
        <v>5</v>
      </c>
      <c r="B19" s="1581"/>
      <c r="C19" s="1159"/>
      <c r="D19" s="1159"/>
      <c r="E19" s="1159">
        <v>260.39999999999998</v>
      </c>
      <c r="F19" s="1832"/>
      <c r="G19" s="1159"/>
      <c r="H19" s="1833"/>
      <c r="I19" s="1832"/>
      <c r="J19" s="1834"/>
      <c r="K19" s="1833"/>
      <c r="L19" s="1833"/>
      <c r="M19" s="1927">
        <v>255</v>
      </c>
      <c r="N19" s="1579"/>
      <c r="O19" s="1159"/>
      <c r="P19" s="1159"/>
      <c r="Q19" s="1579"/>
      <c r="S19" s="1062"/>
      <c r="T19" s="1061"/>
      <c r="U19" s="1061"/>
      <c r="V19" s="1061"/>
    </row>
    <row r="20" spans="1:22" s="1057" customFormat="1" ht="15.75">
      <c r="A20" s="1060">
        <v>6</v>
      </c>
      <c r="B20" s="1581"/>
      <c r="C20" s="1159"/>
      <c r="D20" s="1159"/>
      <c r="E20" s="1159">
        <v>437.4</v>
      </c>
      <c r="F20" s="1832"/>
      <c r="G20" s="1159"/>
      <c r="H20" s="1833"/>
      <c r="I20" s="1832"/>
      <c r="J20" s="1834"/>
      <c r="K20" s="1833"/>
      <c r="L20" s="1833"/>
      <c r="M20" s="1927">
        <v>371.2</v>
      </c>
      <c r="N20" s="1579"/>
      <c r="O20" s="1159"/>
      <c r="P20" s="1159"/>
      <c r="Q20" s="1579"/>
      <c r="S20" s="1062"/>
      <c r="T20" s="1061"/>
      <c r="U20" s="1061"/>
      <c r="V20" s="1061"/>
    </row>
    <row r="21" spans="1:22" s="1057" customFormat="1" ht="15.75">
      <c r="A21" s="1060">
        <v>7</v>
      </c>
      <c r="B21" s="1581"/>
      <c r="C21" s="1159"/>
      <c r="D21" s="1159"/>
      <c r="E21" s="1159">
        <v>475.6</v>
      </c>
      <c r="F21" s="1832"/>
      <c r="G21" s="1159"/>
      <c r="H21" s="1833"/>
      <c r="I21" s="1832"/>
      <c r="J21" s="1834"/>
      <c r="K21" s="1833"/>
      <c r="L21" s="1833"/>
      <c r="M21" s="1927">
        <v>373.2</v>
      </c>
      <c r="N21" s="1579"/>
      <c r="O21" s="1159"/>
      <c r="P21" s="1159"/>
      <c r="Q21" s="1579"/>
      <c r="S21" s="1062"/>
      <c r="T21" s="1061"/>
      <c r="U21" s="1061"/>
      <c r="V21" s="1061"/>
    </row>
    <row r="22" spans="1:22" s="1057" customFormat="1" ht="15.75">
      <c r="A22" s="1060">
        <v>8</v>
      </c>
      <c r="B22" s="1581"/>
      <c r="C22" s="1159"/>
      <c r="D22" s="1159"/>
      <c r="E22" s="1159">
        <v>746.8</v>
      </c>
      <c r="F22" s="1832"/>
      <c r="G22" s="1159"/>
      <c r="H22" s="1833"/>
      <c r="I22" s="1832"/>
      <c r="J22" s="1834"/>
      <c r="K22" s="1833"/>
      <c r="L22" s="1833"/>
      <c r="M22" s="1927">
        <v>654</v>
      </c>
      <c r="N22" s="1579"/>
      <c r="O22" s="1159"/>
      <c r="P22" s="1159"/>
      <c r="Q22" s="1579"/>
      <c r="S22" s="1062"/>
      <c r="T22" s="1061"/>
      <c r="U22" s="1061"/>
      <c r="V22" s="1061"/>
    </row>
    <row r="23" spans="1:22" s="1057" customFormat="1" ht="15.75">
      <c r="A23" s="1060">
        <v>9</v>
      </c>
      <c r="B23" s="1581"/>
      <c r="C23" s="1159"/>
      <c r="D23" s="1159"/>
      <c r="E23" s="1159">
        <v>801.6</v>
      </c>
      <c r="F23" s="1832"/>
      <c r="G23" s="1159"/>
      <c r="H23" s="1833"/>
      <c r="I23" s="1832"/>
      <c r="J23" s="1834"/>
      <c r="K23" s="1833"/>
      <c r="L23" s="1833"/>
      <c r="M23" s="1927">
        <v>657.8</v>
      </c>
      <c r="N23" s="1579"/>
      <c r="O23" s="1159"/>
      <c r="P23" s="1159"/>
      <c r="Q23" s="1579"/>
      <c r="S23" s="1062"/>
      <c r="T23" s="1061"/>
      <c r="U23" s="1061"/>
      <c r="V23" s="1061"/>
    </row>
    <row r="24" spans="1:22" s="1057" customFormat="1" ht="15.75">
      <c r="A24" s="1060">
        <v>10</v>
      </c>
      <c r="B24" s="1581"/>
      <c r="C24" s="1159"/>
      <c r="D24" s="1159"/>
      <c r="E24" s="1159">
        <v>827.4</v>
      </c>
      <c r="F24" s="1832"/>
      <c r="G24" s="1159"/>
      <c r="H24" s="1833"/>
      <c r="I24" s="1832"/>
      <c r="J24" s="1834"/>
      <c r="K24" s="1833"/>
      <c r="L24" s="1833"/>
      <c r="M24" s="1927">
        <v>728.4</v>
      </c>
      <c r="N24" s="1579"/>
      <c r="O24" s="1159"/>
      <c r="P24" s="1159"/>
      <c r="Q24" s="1579"/>
      <c r="S24" s="1062"/>
      <c r="T24" s="1061"/>
      <c r="U24" s="1061"/>
      <c r="V24" s="1061"/>
    </row>
    <row r="25" spans="1:22" s="1057" customFormat="1" ht="15.75">
      <c r="A25" s="1060">
        <v>11</v>
      </c>
      <c r="B25" s="1581"/>
      <c r="C25" s="1159"/>
      <c r="D25" s="1159"/>
      <c r="E25" s="1159">
        <v>841.6</v>
      </c>
      <c r="F25" s="1832"/>
      <c r="G25" s="1159"/>
      <c r="H25" s="1833"/>
      <c r="I25" s="1832"/>
      <c r="J25" s="1834"/>
      <c r="K25" s="1833"/>
      <c r="L25" s="1833"/>
      <c r="M25" s="1927">
        <v>711.6</v>
      </c>
      <c r="N25" s="1579"/>
      <c r="O25" s="1159"/>
      <c r="P25" s="1159"/>
      <c r="Q25" s="1579"/>
      <c r="S25" s="1062"/>
      <c r="T25" s="1061"/>
      <c r="U25" s="1061"/>
      <c r="V25" s="1061"/>
    </row>
    <row r="26" spans="1:22" s="1057" customFormat="1" ht="15.75">
      <c r="A26" s="1060">
        <v>12</v>
      </c>
      <c r="B26" s="1581"/>
      <c r="C26" s="1159"/>
      <c r="D26" s="1159"/>
      <c r="E26" s="1159">
        <v>535</v>
      </c>
      <c r="F26" s="1832"/>
      <c r="G26" s="1159"/>
      <c r="H26" s="1833"/>
      <c r="I26" s="1832"/>
      <c r="J26" s="1834"/>
      <c r="K26" s="1833"/>
      <c r="L26" s="1833"/>
      <c r="M26" s="1927">
        <v>467.2</v>
      </c>
      <c r="N26" s="1579"/>
      <c r="O26" s="1159"/>
      <c r="P26" s="1159"/>
      <c r="Q26" s="1579"/>
      <c r="S26" s="1062"/>
      <c r="T26" s="1061"/>
      <c r="U26" s="1061"/>
      <c r="V26" s="1061"/>
    </row>
    <row r="27" spans="1:22" s="1057" customFormat="1" ht="15.75">
      <c r="A27" s="1060">
        <v>13</v>
      </c>
      <c r="B27" s="1581"/>
      <c r="C27" s="1159"/>
      <c r="D27" s="1159"/>
      <c r="E27" s="1159">
        <v>897.2</v>
      </c>
      <c r="F27" s="1832"/>
      <c r="G27" s="1159"/>
      <c r="H27" s="1833"/>
      <c r="I27" s="1832"/>
      <c r="J27" s="1834"/>
      <c r="K27" s="1833"/>
      <c r="L27" s="1833"/>
      <c r="M27" s="1927">
        <v>796.8</v>
      </c>
      <c r="N27" s="1579"/>
      <c r="O27" s="1159"/>
      <c r="P27" s="1159"/>
      <c r="Q27" s="1579"/>
      <c r="S27" s="1062"/>
      <c r="T27" s="1061"/>
      <c r="U27" s="1061"/>
      <c r="V27" s="1061"/>
    </row>
    <row r="28" spans="1:22" s="1057" customFormat="1" ht="15.75">
      <c r="A28" s="1060">
        <v>14</v>
      </c>
      <c r="B28" s="1581"/>
      <c r="C28" s="1159"/>
      <c r="D28" s="1159"/>
      <c r="E28" s="1159">
        <v>782.6</v>
      </c>
      <c r="F28" s="1832"/>
      <c r="G28" s="1159"/>
      <c r="H28" s="1833"/>
      <c r="I28" s="1832"/>
      <c r="J28" s="1834"/>
      <c r="K28" s="1833"/>
      <c r="L28" s="1833"/>
      <c r="M28" s="1927">
        <v>689.2</v>
      </c>
      <c r="N28" s="1579"/>
      <c r="O28" s="1159"/>
      <c r="P28" s="1159"/>
      <c r="Q28" s="1579"/>
      <c r="S28" s="1062"/>
      <c r="T28" s="1061"/>
      <c r="U28" s="1061"/>
      <c r="V28" s="1061"/>
    </row>
    <row r="29" spans="1:22" s="1057" customFormat="1" ht="15.75">
      <c r="A29" s="1060">
        <v>15</v>
      </c>
      <c r="B29" s="1581"/>
      <c r="C29" s="1159"/>
      <c r="D29" s="1159"/>
      <c r="E29" s="1159">
        <v>787.4</v>
      </c>
      <c r="F29" s="1832"/>
      <c r="G29" s="1159"/>
      <c r="H29" s="1833"/>
      <c r="I29" s="1832"/>
      <c r="J29" s="1834"/>
      <c r="K29" s="1833"/>
      <c r="L29" s="1833"/>
      <c r="M29" s="1927">
        <v>708.6</v>
      </c>
      <c r="N29" s="1579"/>
      <c r="O29" s="1159"/>
      <c r="P29" s="1159"/>
      <c r="Q29" s="1579"/>
      <c r="S29" s="1062"/>
      <c r="T29" s="1061"/>
      <c r="U29" s="1061"/>
      <c r="V29" s="1061"/>
    </row>
    <row r="30" spans="1:22" s="1057" customFormat="1" ht="15.75">
      <c r="A30" s="1060">
        <v>16</v>
      </c>
      <c r="B30" s="1581"/>
      <c r="C30" s="1159"/>
      <c r="D30" s="1159"/>
      <c r="E30" s="1159">
        <v>634.4</v>
      </c>
      <c r="F30" s="1832"/>
      <c r="G30" s="1159"/>
      <c r="H30" s="1833"/>
      <c r="I30" s="1832"/>
      <c r="J30" s="1834"/>
      <c r="K30" s="1833"/>
      <c r="L30" s="1833"/>
      <c r="M30" s="1927">
        <v>585.79999999999995</v>
      </c>
      <c r="N30" s="1579"/>
      <c r="O30" s="1159"/>
      <c r="P30" s="1159"/>
      <c r="Q30" s="1579"/>
      <c r="S30" s="1062"/>
      <c r="T30" s="1061"/>
      <c r="U30" s="1061"/>
      <c r="V30" s="1061"/>
    </row>
    <row r="31" spans="1:22" s="1063" customFormat="1" ht="15.75">
      <c r="A31" s="1060">
        <v>17</v>
      </c>
      <c r="B31" s="1581"/>
      <c r="C31" s="1159"/>
      <c r="D31" s="1159"/>
      <c r="E31" s="1159">
        <v>581.6</v>
      </c>
      <c r="F31" s="1832"/>
      <c r="G31" s="1159"/>
      <c r="H31" s="1833"/>
      <c r="I31" s="1832"/>
      <c r="J31" s="1834"/>
      <c r="K31" s="1833"/>
      <c r="L31" s="1833"/>
      <c r="M31" s="1927">
        <v>592.6</v>
      </c>
      <c r="N31" s="1579"/>
      <c r="O31" s="1159"/>
      <c r="P31" s="1159"/>
      <c r="Q31" s="1579"/>
      <c r="S31" s="1062"/>
      <c r="T31" s="1061"/>
      <c r="U31" s="1061"/>
      <c r="V31" s="1061"/>
    </row>
    <row r="32" spans="1:22" s="1063" customFormat="1" ht="15.75">
      <c r="A32" s="1060">
        <v>18</v>
      </c>
      <c r="B32" s="1581"/>
      <c r="C32" s="1159"/>
      <c r="D32" s="1159"/>
      <c r="E32" s="1159">
        <v>716.4</v>
      </c>
      <c r="F32" s="1832"/>
      <c r="G32" s="1159"/>
      <c r="H32" s="1833"/>
      <c r="I32" s="1832"/>
      <c r="J32" s="1834"/>
      <c r="K32" s="1833"/>
      <c r="L32" s="1833"/>
      <c r="M32" s="1927">
        <v>565.79999999999995</v>
      </c>
      <c r="N32" s="1579"/>
      <c r="O32" s="1159"/>
      <c r="P32" s="1159"/>
      <c r="Q32" s="1579"/>
      <c r="S32" s="1062"/>
      <c r="T32" s="1061"/>
      <c r="U32" s="1061"/>
      <c r="V32" s="1061"/>
    </row>
    <row r="33" spans="1:22" s="1063" customFormat="1" ht="15.75">
      <c r="A33" s="1060">
        <v>19</v>
      </c>
      <c r="B33" s="1581"/>
      <c r="C33" s="1159"/>
      <c r="D33" s="1159"/>
      <c r="E33" s="1159">
        <v>607.4</v>
      </c>
      <c r="F33" s="1832"/>
      <c r="G33" s="1159"/>
      <c r="H33" s="1833"/>
      <c r="I33" s="1832"/>
      <c r="J33" s="1834"/>
      <c r="K33" s="1833"/>
      <c r="L33" s="1833"/>
      <c r="M33" s="1927">
        <v>503.4</v>
      </c>
      <c r="N33" s="1579"/>
      <c r="O33" s="1159"/>
      <c r="P33" s="1159"/>
      <c r="Q33" s="1579"/>
      <c r="S33" s="1062"/>
      <c r="T33" s="1061"/>
      <c r="U33" s="1061"/>
      <c r="V33" s="1061"/>
    </row>
    <row r="34" spans="1:22" s="1063" customFormat="1" ht="15.75">
      <c r="A34" s="1060">
        <v>20</v>
      </c>
      <c r="B34" s="1581"/>
      <c r="C34" s="1159"/>
      <c r="D34" s="1159"/>
      <c r="E34" s="1159">
        <v>596.79999999999995</v>
      </c>
      <c r="F34" s="1832"/>
      <c r="G34" s="1159"/>
      <c r="H34" s="1833"/>
      <c r="I34" s="1832"/>
      <c r="J34" s="1834"/>
      <c r="K34" s="1833"/>
      <c r="L34" s="1833"/>
      <c r="M34" s="1927">
        <v>509.6</v>
      </c>
      <c r="N34" s="1579"/>
      <c r="O34" s="1159"/>
      <c r="P34" s="1159"/>
      <c r="Q34" s="1579"/>
      <c r="S34" s="1062"/>
      <c r="T34" s="1061"/>
      <c r="U34" s="1061"/>
      <c r="V34" s="1061"/>
    </row>
    <row r="35" spans="1:22" s="1063" customFormat="1" ht="15.75">
      <c r="A35" s="1060">
        <v>21</v>
      </c>
      <c r="B35" s="1581"/>
      <c r="C35" s="1159"/>
      <c r="D35" s="1159"/>
      <c r="E35" s="1159">
        <v>423.2</v>
      </c>
      <c r="F35" s="1832"/>
      <c r="G35" s="1159"/>
      <c r="H35" s="1833"/>
      <c r="I35" s="1832"/>
      <c r="J35" s="1834"/>
      <c r="K35" s="1833"/>
      <c r="L35" s="1833"/>
      <c r="M35" s="1927">
        <v>363.6</v>
      </c>
      <c r="N35" s="1579"/>
      <c r="O35" s="1159"/>
      <c r="P35" s="1159"/>
      <c r="Q35" s="1579"/>
      <c r="S35" s="1062"/>
      <c r="T35" s="1061"/>
      <c r="U35" s="1061"/>
      <c r="V35" s="1061"/>
    </row>
    <row r="36" spans="1:22" s="1063" customFormat="1" ht="15.75">
      <c r="A36" s="1060">
        <v>22</v>
      </c>
      <c r="B36" s="1581"/>
      <c r="C36" s="1159"/>
      <c r="D36" s="1159"/>
      <c r="E36" s="1159">
        <v>501.2</v>
      </c>
      <c r="F36" s="1832"/>
      <c r="G36" s="1159"/>
      <c r="H36" s="1833"/>
      <c r="I36" s="1832"/>
      <c r="J36" s="1834"/>
      <c r="K36" s="1833"/>
      <c r="L36" s="1833"/>
      <c r="M36" s="1927">
        <v>492</v>
      </c>
      <c r="N36" s="1579"/>
      <c r="O36" s="1159"/>
      <c r="P36" s="1159"/>
      <c r="Q36" s="1579"/>
      <c r="S36" s="1062"/>
      <c r="T36" s="1061"/>
      <c r="U36" s="1061"/>
      <c r="V36" s="1061"/>
    </row>
    <row r="37" spans="1:22" s="1063" customFormat="1" ht="15.75">
      <c r="A37" s="1060">
        <v>23</v>
      </c>
      <c r="B37" s="1581"/>
      <c r="C37" s="1159"/>
      <c r="D37" s="1159"/>
      <c r="E37" s="1926">
        <v>405.4</v>
      </c>
      <c r="F37" s="1832"/>
      <c r="G37" s="1833"/>
      <c r="H37" s="1833"/>
      <c r="I37" s="1832"/>
      <c r="J37" s="1834"/>
      <c r="K37" s="1833"/>
      <c r="L37" s="1833"/>
      <c r="M37" s="1927">
        <v>412.4</v>
      </c>
      <c r="N37" s="1579"/>
      <c r="O37" s="1159"/>
      <c r="P37" s="1159"/>
      <c r="Q37" s="1579"/>
      <c r="S37" s="1062"/>
      <c r="T37" s="1061"/>
      <c r="U37" s="1061"/>
      <c r="V37" s="1061"/>
    </row>
    <row r="38" spans="1:22" s="1063" customFormat="1" ht="15.75">
      <c r="A38" s="1060">
        <v>24</v>
      </c>
      <c r="B38" s="1581"/>
      <c r="C38" s="1159"/>
      <c r="D38" s="1159"/>
      <c r="E38" s="1926">
        <v>502.6</v>
      </c>
      <c r="F38" s="1832"/>
      <c r="G38" s="1833"/>
      <c r="H38" s="1833"/>
      <c r="I38" s="1832"/>
      <c r="J38" s="1834"/>
      <c r="K38" s="1833"/>
      <c r="L38" s="1833"/>
      <c r="M38" s="1927">
        <v>484.2</v>
      </c>
      <c r="N38" s="1579"/>
      <c r="O38" s="1159"/>
      <c r="P38" s="1159"/>
      <c r="Q38" s="1579"/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551"/>
      <c r="D39" s="1550"/>
      <c r="E39" s="1835">
        <f>SUM(E15:E38)</f>
        <v>13164.4</v>
      </c>
      <c r="F39" s="1843"/>
      <c r="G39" s="1843"/>
      <c r="H39" s="1843"/>
      <c r="I39" s="1835"/>
      <c r="J39" s="1843"/>
      <c r="K39" s="1843"/>
      <c r="L39" s="1843"/>
      <c r="M39" s="1837">
        <f>SUM(M15:M38)</f>
        <v>11802.4</v>
      </c>
      <c r="N39" s="1550"/>
      <c r="O39" s="1551"/>
      <c r="P39" s="1550"/>
      <c r="Q39" s="1556"/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W26" sqref="W26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/>
      <c r="C1" s="1578" t="s">
        <v>585</v>
      </c>
      <c r="D1" s="1054"/>
      <c r="E1" s="1054"/>
      <c r="J1" s="801"/>
      <c r="K1" s="3092" t="s">
        <v>676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/>
      <c r="C4" s="1578" t="s">
        <v>584</v>
      </c>
      <c r="D4" s="1542"/>
      <c r="E4" s="1542"/>
      <c r="I4" s="3096" t="s">
        <v>5</v>
      </c>
      <c r="J4" s="3097"/>
      <c r="K4" s="3097"/>
      <c r="L4" s="1573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587</v>
      </c>
      <c r="C10" s="3106"/>
      <c r="D10" s="3106"/>
      <c r="E10" s="3107"/>
      <c r="F10" s="3105" t="s">
        <v>588</v>
      </c>
      <c r="G10" s="3106"/>
      <c r="H10" s="3106"/>
      <c r="I10" s="3107"/>
      <c r="J10" s="3105" t="s">
        <v>587</v>
      </c>
      <c r="K10" s="3106"/>
      <c r="L10" s="3106"/>
      <c r="M10" s="3107"/>
      <c r="N10" s="3105" t="s">
        <v>588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75"/>
      <c r="F11" s="3099" t="s">
        <v>15</v>
      </c>
      <c r="G11" s="3100"/>
      <c r="H11" s="1574"/>
      <c r="I11" s="1575"/>
      <c r="J11" s="3099" t="s">
        <v>15</v>
      </c>
      <c r="K11" s="3100"/>
      <c r="L11" s="1574"/>
      <c r="M11" s="1575"/>
      <c r="N11" s="3099" t="s">
        <v>15</v>
      </c>
      <c r="O11" s="3100"/>
      <c r="P11" s="1574"/>
      <c r="Q11" s="1575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580"/>
      <c r="D14" s="1159"/>
      <c r="E14" s="1159"/>
      <c r="F14" s="1579"/>
      <c r="G14" s="1159"/>
      <c r="H14" s="1159"/>
      <c r="I14" s="1159"/>
      <c r="J14" s="1581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>
      <c r="A15" s="1060">
        <v>1</v>
      </c>
      <c r="B15" s="1581"/>
      <c r="C15" s="1159"/>
      <c r="D15" s="1159"/>
      <c r="E15" s="2036">
        <v>299.20000000000005</v>
      </c>
      <c r="F15" s="2037"/>
      <c r="G15" s="1227"/>
      <c r="H15" s="1227"/>
      <c r="I15" s="2036">
        <v>420</v>
      </c>
      <c r="J15" s="2038"/>
      <c r="K15" s="1227"/>
      <c r="L15" s="1227"/>
      <c r="M15" s="2036"/>
      <c r="N15" s="2037"/>
      <c r="O15" s="1227"/>
      <c r="P15" s="1227"/>
      <c r="Q15" s="2036"/>
      <c r="S15" s="1062"/>
      <c r="T15" s="1061"/>
      <c r="U15" s="1061"/>
      <c r="V15" s="1061"/>
    </row>
    <row r="16" spans="1:22" s="1057" customFormat="1">
      <c r="A16" s="1060">
        <v>2</v>
      </c>
      <c r="B16" s="1581"/>
      <c r="C16" s="1159"/>
      <c r="D16" s="1159"/>
      <c r="E16" s="2039">
        <v>269.60000000000002</v>
      </c>
      <c r="F16" s="2037"/>
      <c r="G16" s="1227"/>
      <c r="H16" s="1227"/>
      <c r="I16" s="2039">
        <v>385.6</v>
      </c>
      <c r="J16" s="2038"/>
      <c r="K16" s="1227"/>
      <c r="L16" s="1227"/>
      <c r="M16" s="2039"/>
      <c r="N16" s="2037"/>
      <c r="O16" s="1227"/>
      <c r="P16" s="1227"/>
      <c r="Q16" s="2039"/>
      <c r="S16" s="1062"/>
      <c r="T16" s="1061"/>
      <c r="U16" s="1061"/>
      <c r="V16" s="1061"/>
    </row>
    <row r="17" spans="1:22" s="1057" customFormat="1">
      <c r="A17" s="1060">
        <v>3</v>
      </c>
      <c r="B17" s="1581"/>
      <c r="C17" s="1159"/>
      <c r="D17" s="1159"/>
      <c r="E17" s="2039">
        <v>252.8</v>
      </c>
      <c r="F17" s="2037"/>
      <c r="G17" s="1227"/>
      <c r="H17" s="1227"/>
      <c r="I17" s="2039">
        <v>364.8</v>
      </c>
      <c r="J17" s="2038"/>
      <c r="K17" s="1227"/>
      <c r="L17" s="1227"/>
      <c r="M17" s="2039"/>
      <c r="N17" s="2037"/>
      <c r="O17" s="1227"/>
      <c r="P17" s="1227"/>
      <c r="Q17" s="2039"/>
      <c r="S17" s="1062"/>
      <c r="T17" s="1061"/>
      <c r="U17" s="1061"/>
      <c r="V17" s="1061"/>
    </row>
    <row r="18" spans="1:22" s="1057" customFormat="1">
      <c r="A18" s="1060">
        <v>4</v>
      </c>
      <c r="B18" s="1581"/>
      <c r="C18" s="1159"/>
      <c r="D18" s="1159"/>
      <c r="E18" s="2039">
        <v>238.4</v>
      </c>
      <c r="F18" s="2037"/>
      <c r="G18" s="1227"/>
      <c r="H18" s="1227"/>
      <c r="I18" s="2039">
        <v>359.20000000000005</v>
      </c>
      <c r="J18" s="2038"/>
      <c r="K18" s="1227"/>
      <c r="L18" s="1227"/>
      <c r="M18" s="2039"/>
      <c r="N18" s="2037"/>
      <c r="O18" s="1227"/>
      <c r="P18" s="1227"/>
      <c r="Q18" s="2039"/>
      <c r="S18" s="1062"/>
      <c r="T18" s="1061"/>
      <c r="U18" s="1061"/>
      <c r="V18" s="1061"/>
    </row>
    <row r="19" spans="1:22" s="1057" customFormat="1">
      <c r="A19" s="1060">
        <v>5</v>
      </c>
      <c r="B19" s="1581"/>
      <c r="C19" s="1159"/>
      <c r="D19" s="1159"/>
      <c r="E19" s="2039">
        <v>225.60000000000002</v>
      </c>
      <c r="F19" s="2037"/>
      <c r="G19" s="1227"/>
      <c r="H19" s="1227"/>
      <c r="I19" s="2039">
        <v>342.4</v>
      </c>
      <c r="J19" s="2038"/>
      <c r="K19" s="1227"/>
      <c r="L19" s="1227"/>
      <c r="M19" s="2039"/>
      <c r="N19" s="2037"/>
      <c r="O19" s="1227"/>
      <c r="P19" s="1227"/>
      <c r="Q19" s="2039"/>
      <c r="S19" s="1062"/>
      <c r="T19" s="1061"/>
      <c r="U19" s="1061"/>
      <c r="V19" s="1061"/>
    </row>
    <row r="20" spans="1:22" s="1057" customFormat="1">
      <c r="A20" s="1060">
        <v>6</v>
      </c>
      <c r="B20" s="1581"/>
      <c r="C20" s="1159"/>
      <c r="D20" s="1159"/>
      <c r="E20" s="2039">
        <v>260</v>
      </c>
      <c r="F20" s="2037"/>
      <c r="G20" s="1227"/>
      <c r="H20" s="1227"/>
      <c r="I20" s="2039">
        <v>448</v>
      </c>
      <c r="J20" s="2038"/>
      <c r="K20" s="1227"/>
      <c r="L20" s="1227"/>
      <c r="M20" s="2039"/>
      <c r="N20" s="2037"/>
      <c r="O20" s="1227"/>
      <c r="P20" s="1227"/>
      <c r="Q20" s="2039"/>
      <c r="S20" s="1062"/>
      <c r="T20" s="1061"/>
      <c r="U20" s="1061"/>
      <c r="V20" s="1061"/>
    </row>
    <row r="21" spans="1:22" s="1057" customFormat="1">
      <c r="A21" s="1060">
        <v>7</v>
      </c>
      <c r="B21" s="1581"/>
      <c r="C21" s="1159"/>
      <c r="D21" s="1159"/>
      <c r="E21" s="2039">
        <v>358.4</v>
      </c>
      <c r="F21" s="2037"/>
      <c r="G21" s="1227"/>
      <c r="H21" s="1227"/>
      <c r="I21" s="2039">
        <v>610.4</v>
      </c>
      <c r="J21" s="2038"/>
      <c r="K21" s="1227"/>
      <c r="L21" s="1227"/>
      <c r="M21" s="2039"/>
      <c r="N21" s="2037"/>
      <c r="O21" s="1227"/>
      <c r="P21" s="1227"/>
      <c r="Q21" s="2039"/>
      <c r="S21" s="1062"/>
      <c r="T21" s="1061"/>
      <c r="U21" s="1061"/>
      <c r="V21" s="1061"/>
    </row>
    <row r="22" spans="1:22" s="1057" customFormat="1">
      <c r="A22" s="1060">
        <v>8</v>
      </c>
      <c r="B22" s="1581"/>
      <c r="C22" s="1159"/>
      <c r="D22" s="1159"/>
      <c r="E22" s="2039">
        <v>432</v>
      </c>
      <c r="F22" s="2037"/>
      <c r="G22" s="1227"/>
      <c r="H22" s="1227"/>
      <c r="I22" s="2039">
        <v>676.8</v>
      </c>
      <c r="J22" s="2038"/>
      <c r="K22" s="1227"/>
      <c r="L22" s="1227"/>
      <c r="M22" s="2039"/>
      <c r="N22" s="2037"/>
      <c r="O22" s="1227"/>
      <c r="P22" s="1227"/>
      <c r="Q22" s="2039"/>
      <c r="S22" s="1062"/>
      <c r="T22" s="1061"/>
      <c r="U22" s="1061"/>
      <c r="V22" s="1061"/>
    </row>
    <row r="23" spans="1:22" s="1057" customFormat="1">
      <c r="A23" s="1060">
        <v>9</v>
      </c>
      <c r="B23" s="1581"/>
      <c r="C23" s="1159"/>
      <c r="D23" s="1159"/>
      <c r="E23" s="2039">
        <v>520.80000000000007</v>
      </c>
      <c r="F23" s="2037"/>
      <c r="G23" s="1227"/>
      <c r="H23" s="1227"/>
      <c r="I23" s="2039">
        <v>853.6</v>
      </c>
      <c r="J23" s="2038"/>
      <c r="K23" s="1227"/>
      <c r="L23" s="1227"/>
      <c r="M23" s="2039"/>
      <c r="N23" s="2037"/>
      <c r="O23" s="1227"/>
      <c r="P23" s="1227"/>
      <c r="Q23" s="2039"/>
      <c r="S23" s="1062"/>
      <c r="T23" s="1061"/>
      <c r="U23" s="1061"/>
      <c r="V23" s="1061"/>
    </row>
    <row r="24" spans="1:22" s="1057" customFormat="1">
      <c r="A24" s="1060">
        <v>10</v>
      </c>
      <c r="B24" s="1581"/>
      <c r="C24" s="1159"/>
      <c r="D24" s="1159"/>
      <c r="E24" s="2040">
        <v>590.40000000000009</v>
      </c>
      <c r="F24" s="2037"/>
      <c r="G24" s="1227"/>
      <c r="H24" s="1227"/>
      <c r="I24" s="2040">
        <v>872</v>
      </c>
      <c r="J24" s="2038"/>
      <c r="K24" s="1227"/>
      <c r="L24" s="1227"/>
      <c r="M24" s="2040"/>
      <c r="N24" s="2037"/>
      <c r="O24" s="1227"/>
      <c r="P24" s="1227"/>
      <c r="Q24" s="2040"/>
      <c r="S24" s="1062"/>
      <c r="T24" s="1061"/>
      <c r="U24" s="1061"/>
      <c r="V24" s="1061"/>
    </row>
    <row r="25" spans="1:22" s="1057" customFormat="1">
      <c r="A25" s="1060">
        <v>11</v>
      </c>
      <c r="B25" s="1581"/>
      <c r="C25" s="1159"/>
      <c r="D25" s="1159"/>
      <c r="E25" s="2040">
        <v>553.6</v>
      </c>
      <c r="F25" s="2037"/>
      <c r="G25" s="1227"/>
      <c r="H25" s="1227"/>
      <c r="I25" s="2040">
        <v>848.8</v>
      </c>
      <c r="J25" s="2038"/>
      <c r="K25" s="1227"/>
      <c r="L25" s="1227"/>
      <c r="M25" s="2040"/>
      <c r="N25" s="2037"/>
      <c r="O25" s="1227"/>
      <c r="P25" s="1227"/>
      <c r="Q25" s="2040"/>
      <c r="S25" s="1062"/>
      <c r="T25" s="1061"/>
      <c r="U25" s="1061"/>
      <c r="V25" s="1061"/>
    </row>
    <row r="26" spans="1:22" s="1057" customFormat="1">
      <c r="A26" s="1060">
        <v>12</v>
      </c>
      <c r="B26" s="1581"/>
      <c r="C26" s="1159"/>
      <c r="D26" s="1159"/>
      <c r="E26" s="2040">
        <v>578.40000000000009</v>
      </c>
      <c r="F26" s="2037"/>
      <c r="G26" s="1227"/>
      <c r="H26" s="1227"/>
      <c r="I26" s="2040">
        <v>846.40000000000009</v>
      </c>
      <c r="J26" s="2038"/>
      <c r="K26" s="1227"/>
      <c r="L26" s="1227"/>
      <c r="M26" s="2040"/>
      <c r="N26" s="2037"/>
      <c r="O26" s="1227"/>
      <c r="P26" s="1227"/>
      <c r="Q26" s="2040"/>
      <c r="S26" s="1062"/>
      <c r="T26" s="1061"/>
      <c r="U26" s="1061"/>
      <c r="V26" s="1061"/>
    </row>
    <row r="27" spans="1:22" s="1057" customFormat="1">
      <c r="A27" s="1060">
        <v>13</v>
      </c>
      <c r="B27" s="1581"/>
      <c r="C27" s="1159"/>
      <c r="D27" s="1159"/>
      <c r="E27" s="2040">
        <v>454.4</v>
      </c>
      <c r="F27" s="2037"/>
      <c r="G27" s="1227"/>
      <c r="H27" s="1227"/>
      <c r="I27" s="2040">
        <v>792.80000000000007</v>
      </c>
      <c r="J27" s="2038"/>
      <c r="K27" s="1227"/>
      <c r="L27" s="1227"/>
      <c r="M27" s="2040"/>
      <c r="N27" s="2037"/>
      <c r="O27" s="1227"/>
      <c r="P27" s="1227"/>
      <c r="Q27" s="2040"/>
      <c r="S27" s="1062"/>
      <c r="T27" s="1061"/>
      <c r="U27" s="1061"/>
      <c r="V27" s="1061"/>
    </row>
    <row r="28" spans="1:22" s="1057" customFormat="1">
      <c r="A28" s="1060">
        <v>14</v>
      </c>
      <c r="B28" s="1581"/>
      <c r="C28" s="1159"/>
      <c r="D28" s="1159"/>
      <c r="E28" s="2040">
        <v>519.20000000000005</v>
      </c>
      <c r="F28" s="2037"/>
      <c r="G28" s="1227"/>
      <c r="H28" s="1227"/>
      <c r="I28" s="2040">
        <v>747.2</v>
      </c>
      <c r="J28" s="2038"/>
      <c r="K28" s="1227"/>
      <c r="L28" s="1227"/>
      <c r="M28" s="2040"/>
      <c r="N28" s="2037"/>
      <c r="O28" s="1227"/>
      <c r="P28" s="1227"/>
      <c r="Q28" s="2040"/>
      <c r="S28" s="1062"/>
      <c r="T28" s="1061"/>
      <c r="U28" s="1061"/>
      <c r="V28" s="1061"/>
    </row>
    <row r="29" spans="1:22" s="1057" customFormat="1">
      <c r="A29" s="1060">
        <v>15</v>
      </c>
      <c r="B29" s="1581"/>
      <c r="C29" s="1159"/>
      <c r="D29" s="1159"/>
      <c r="E29" s="2040">
        <v>507.20000000000005</v>
      </c>
      <c r="F29" s="2037"/>
      <c r="G29" s="1227"/>
      <c r="H29" s="1227"/>
      <c r="I29" s="2040">
        <v>738.40000000000009</v>
      </c>
      <c r="J29" s="2038"/>
      <c r="K29" s="1227"/>
      <c r="L29" s="1227"/>
      <c r="M29" s="2040"/>
      <c r="N29" s="2037"/>
      <c r="O29" s="1227"/>
      <c r="P29" s="1227"/>
      <c r="Q29" s="2040"/>
      <c r="S29" s="1062"/>
      <c r="T29" s="1061"/>
      <c r="U29" s="1061"/>
      <c r="V29" s="1061"/>
    </row>
    <row r="30" spans="1:22" s="1057" customFormat="1">
      <c r="A30" s="1060">
        <v>16</v>
      </c>
      <c r="B30" s="1581"/>
      <c r="C30" s="1159"/>
      <c r="D30" s="1159"/>
      <c r="E30" s="2040">
        <v>532.79999999999995</v>
      </c>
      <c r="F30" s="2037"/>
      <c r="G30" s="1227"/>
      <c r="H30" s="1227"/>
      <c r="I30" s="2040">
        <v>681.6</v>
      </c>
      <c r="J30" s="2038"/>
      <c r="K30" s="1227"/>
      <c r="L30" s="1227"/>
      <c r="M30" s="2040"/>
      <c r="N30" s="2037"/>
      <c r="O30" s="1227"/>
      <c r="P30" s="1227"/>
      <c r="Q30" s="2040"/>
      <c r="S30" s="1062"/>
      <c r="T30" s="1061"/>
      <c r="U30" s="1061"/>
      <c r="V30" s="1061"/>
    </row>
    <row r="31" spans="1:22" s="1063" customFormat="1">
      <c r="A31" s="1060">
        <v>17</v>
      </c>
      <c r="B31" s="1581"/>
      <c r="C31" s="1159"/>
      <c r="D31" s="1159"/>
      <c r="E31" s="2040">
        <v>528</v>
      </c>
      <c r="F31" s="2037"/>
      <c r="G31" s="1227"/>
      <c r="H31" s="1227"/>
      <c r="I31" s="2040">
        <v>691.2</v>
      </c>
      <c r="J31" s="2038"/>
      <c r="K31" s="1227"/>
      <c r="L31" s="1227"/>
      <c r="M31" s="2040"/>
      <c r="N31" s="2037"/>
      <c r="O31" s="1227"/>
      <c r="P31" s="1227"/>
      <c r="Q31" s="2040"/>
      <c r="S31" s="1062"/>
      <c r="T31" s="1061"/>
      <c r="U31" s="1061"/>
      <c r="V31" s="1061"/>
    </row>
    <row r="32" spans="1:22" s="1063" customFormat="1">
      <c r="A32" s="1060">
        <v>18</v>
      </c>
      <c r="B32" s="1581"/>
      <c r="C32" s="1159"/>
      <c r="D32" s="1159"/>
      <c r="E32" s="2040">
        <v>609.6</v>
      </c>
      <c r="F32" s="2037"/>
      <c r="G32" s="1227"/>
      <c r="H32" s="1227"/>
      <c r="I32" s="2040">
        <v>679.2</v>
      </c>
      <c r="J32" s="2038"/>
      <c r="K32" s="1227"/>
      <c r="L32" s="1227"/>
      <c r="M32" s="2040"/>
      <c r="N32" s="2037"/>
      <c r="O32" s="1227"/>
      <c r="P32" s="1227"/>
      <c r="Q32" s="2040"/>
      <c r="S32" s="1062"/>
      <c r="T32" s="1061"/>
      <c r="U32" s="1061"/>
      <c r="V32" s="1061"/>
    </row>
    <row r="33" spans="1:22" s="1063" customFormat="1">
      <c r="A33" s="1060">
        <v>19</v>
      </c>
      <c r="B33" s="1581"/>
      <c r="C33" s="1159"/>
      <c r="D33" s="1159"/>
      <c r="E33" s="2040">
        <v>608.79999999999995</v>
      </c>
      <c r="F33" s="2037"/>
      <c r="G33" s="1227"/>
      <c r="H33" s="1227"/>
      <c r="I33" s="2040">
        <v>711.2</v>
      </c>
      <c r="J33" s="2038"/>
      <c r="K33" s="1227"/>
      <c r="L33" s="1227"/>
      <c r="M33" s="2040"/>
      <c r="N33" s="2037"/>
      <c r="O33" s="1227"/>
      <c r="P33" s="1227"/>
      <c r="Q33" s="2040"/>
      <c r="S33" s="1062"/>
      <c r="T33" s="1061"/>
      <c r="U33" s="1061"/>
      <c r="V33" s="1061"/>
    </row>
    <row r="34" spans="1:22" s="1063" customFormat="1">
      <c r="A34" s="1060">
        <v>20</v>
      </c>
      <c r="B34" s="1581"/>
      <c r="C34" s="1159"/>
      <c r="D34" s="1159"/>
      <c r="E34" s="2040">
        <v>602.40000000000009</v>
      </c>
      <c r="F34" s="2037"/>
      <c r="G34" s="1227"/>
      <c r="H34" s="1227"/>
      <c r="I34" s="2040">
        <v>708</v>
      </c>
      <c r="J34" s="2038"/>
      <c r="K34" s="1227"/>
      <c r="L34" s="1227"/>
      <c r="M34" s="2040"/>
      <c r="N34" s="2037"/>
      <c r="O34" s="1227"/>
      <c r="P34" s="1227"/>
      <c r="Q34" s="2040"/>
      <c r="S34" s="1062"/>
      <c r="T34" s="1061"/>
      <c r="U34" s="1061"/>
      <c r="V34" s="1061"/>
    </row>
    <row r="35" spans="1:22" s="1063" customFormat="1">
      <c r="A35" s="1060">
        <v>21</v>
      </c>
      <c r="B35" s="1581"/>
      <c r="C35" s="1159"/>
      <c r="D35" s="1159"/>
      <c r="E35" s="2040">
        <v>588</v>
      </c>
      <c r="F35" s="2037"/>
      <c r="G35" s="1227"/>
      <c r="H35" s="1227"/>
      <c r="I35" s="2040">
        <v>741.6</v>
      </c>
      <c r="J35" s="2038"/>
      <c r="K35" s="1227"/>
      <c r="L35" s="1227"/>
      <c r="M35" s="2040"/>
      <c r="N35" s="2037"/>
      <c r="O35" s="1227"/>
      <c r="P35" s="1227"/>
      <c r="Q35" s="2040"/>
      <c r="S35" s="1062"/>
      <c r="T35" s="1061"/>
      <c r="U35" s="1061"/>
      <c r="V35" s="1061"/>
    </row>
    <row r="36" spans="1:22" s="1063" customFormat="1">
      <c r="A36" s="1060">
        <v>22</v>
      </c>
      <c r="B36" s="1581"/>
      <c r="C36" s="1159"/>
      <c r="D36" s="1159"/>
      <c r="E36" s="2040">
        <v>547.20000000000005</v>
      </c>
      <c r="F36" s="2037"/>
      <c r="G36" s="1227"/>
      <c r="H36" s="1227"/>
      <c r="I36" s="2040">
        <v>701.6</v>
      </c>
      <c r="J36" s="2038"/>
      <c r="K36" s="1227"/>
      <c r="L36" s="1227"/>
      <c r="M36" s="2040"/>
      <c r="N36" s="2037"/>
      <c r="O36" s="1227"/>
      <c r="P36" s="1227"/>
      <c r="Q36" s="2040"/>
      <c r="S36" s="1062"/>
      <c r="T36" s="1061"/>
      <c r="U36" s="1061"/>
      <c r="V36" s="1061"/>
    </row>
    <row r="37" spans="1:22" s="1063" customFormat="1">
      <c r="A37" s="1060">
        <v>23</v>
      </c>
      <c r="B37" s="1581"/>
      <c r="C37" s="1159"/>
      <c r="D37" s="1159"/>
      <c r="E37" s="2040">
        <v>513.6</v>
      </c>
      <c r="F37" s="2037"/>
      <c r="G37" s="1227"/>
      <c r="H37" s="1227"/>
      <c r="I37" s="2040">
        <v>643.20000000000005</v>
      </c>
      <c r="J37" s="2038"/>
      <c r="K37" s="1227"/>
      <c r="L37" s="1227"/>
      <c r="M37" s="2040"/>
      <c r="N37" s="2037"/>
      <c r="O37" s="1227"/>
      <c r="P37" s="1227"/>
      <c r="Q37" s="2040"/>
      <c r="S37" s="1062"/>
      <c r="T37" s="1061"/>
      <c r="U37" s="1061"/>
      <c r="V37" s="1061"/>
    </row>
    <row r="38" spans="1:22" s="1063" customFormat="1">
      <c r="A38" s="1060">
        <v>24</v>
      </c>
      <c r="B38" s="1581"/>
      <c r="C38" s="1159"/>
      <c r="D38" s="1159"/>
      <c r="E38" s="2041">
        <v>436</v>
      </c>
      <c r="F38" s="2037"/>
      <c r="G38" s="1227"/>
      <c r="H38" s="1227"/>
      <c r="I38" s="2041">
        <v>578.40000000000009</v>
      </c>
      <c r="J38" s="2038"/>
      <c r="K38" s="1227"/>
      <c r="L38" s="1227"/>
      <c r="M38" s="2041"/>
      <c r="N38" s="2037"/>
      <c r="O38" s="1227"/>
      <c r="P38" s="1227"/>
      <c r="Q38" s="2041"/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551"/>
      <c r="D39" s="1550"/>
      <c r="E39" s="1835">
        <f>SUM(E15:E38)</f>
        <v>11026.400000000001</v>
      </c>
      <c r="F39" s="1843"/>
      <c r="G39" s="1843"/>
      <c r="H39" s="1843"/>
      <c r="I39" s="1835">
        <f>SUM(I15:I38)</f>
        <v>15442.400000000003</v>
      </c>
      <c r="J39" s="1843"/>
      <c r="K39" s="1843"/>
      <c r="L39" s="1843"/>
      <c r="M39" s="1837">
        <f>SUM(M15:M38)</f>
        <v>0</v>
      </c>
      <c r="N39" s="1838"/>
      <c r="O39" s="1839"/>
      <c r="P39" s="1838"/>
      <c r="Q39" s="1841">
        <f>SUM(Q15:Q38)</f>
        <v>0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topLeftCell="A4" zoomScale="85" zoomScaleNormal="85" zoomScaleSheetLayoutView="100" workbookViewId="0">
      <selection activeCell="M15" sqref="M15:M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/>
      <c r="C1" s="1578" t="s">
        <v>585</v>
      </c>
      <c r="D1" s="1054"/>
      <c r="E1" s="1054"/>
      <c r="J1" s="801"/>
      <c r="K1" s="3092" t="s">
        <v>586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/>
      <c r="C4" s="1578" t="s">
        <v>584</v>
      </c>
      <c r="D4" s="1542"/>
      <c r="E4" s="1542"/>
      <c r="I4" s="3096" t="s">
        <v>5</v>
      </c>
      <c r="J4" s="3097"/>
      <c r="K4" s="3097"/>
      <c r="L4" s="1573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589</v>
      </c>
      <c r="C10" s="3106"/>
      <c r="D10" s="3106"/>
      <c r="E10" s="3107"/>
      <c r="F10" s="3105" t="s">
        <v>590</v>
      </c>
      <c r="G10" s="3106"/>
      <c r="H10" s="3106"/>
      <c r="I10" s="3107"/>
      <c r="J10" s="3105" t="s">
        <v>589</v>
      </c>
      <c r="K10" s="3106"/>
      <c r="L10" s="3106"/>
      <c r="M10" s="3107"/>
      <c r="N10" s="3105" t="s">
        <v>590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75"/>
      <c r="F11" s="3099" t="s">
        <v>15</v>
      </c>
      <c r="G11" s="3100"/>
      <c r="H11" s="1574"/>
      <c r="I11" s="1575"/>
      <c r="J11" s="3099" t="s">
        <v>15</v>
      </c>
      <c r="K11" s="3100"/>
      <c r="L11" s="1574"/>
      <c r="M11" s="1575"/>
      <c r="N11" s="3099" t="s">
        <v>15</v>
      </c>
      <c r="O11" s="3100"/>
      <c r="P11" s="1574"/>
      <c r="Q11" s="1575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 ht="15">
      <c r="A14" s="1060">
        <v>0</v>
      </c>
      <c r="B14" s="1581"/>
      <c r="C14" s="1850"/>
      <c r="D14" s="1850"/>
      <c r="E14" s="1850"/>
      <c r="F14" s="1851"/>
      <c r="G14" s="1850"/>
      <c r="H14" s="1850"/>
      <c r="I14" s="1850"/>
      <c r="J14" s="1583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 ht="15">
      <c r="A15" s="1060">
        <v>1</v>
      </c>
      <c r="B15" s="1581"/>
      <c r="C15" s="1850"/>
      <c r="D15" s="1850"/>
      <c r="E15" s="1850">
        <v>104</v>
      </c>
      <c r="F15" s="1851"/>
      <c r="G15" s="1850"/>
      <c r="H15" s="1850"/>
      <c r="I15" s="1623">
        <v>50</v>
      </c>
      <c r="J15" s="1583"/>
      <c r="K15" s="1159"/>
      <c r="L15" s="1159"/>
      <c r="M15" s="1579">
        <v>0</v>
      </c>
      <c r="N15" s="1579"/>
      <c r="O15" s="1159"/>
      <c r="P15" s="1159"/>
      <c r="Q15" s="1895">
        <v>0</v>
      </c>
      <c r="S15" s="1062"/>
      <c r="T15" s="1061"/>
      <c r="U15" s="1061"/>
      <c r="V15" s="1061"/>
    </row>
    <row r="16" spans="1:22" s="1057" customFormat="1" ht="15">
      <c r="A16" s="1060">
        <v>2</v>
      </c>
      <c r="B16" s="1581"/>
      <c r="C16" s="1850"/>
      <c r="D16" s="1850"/>
      <c r="E16" s="1850">
        <v>98</v>
      </c>
      <c r="F16" s="1851"/>
      <c r="G16" s="1850"/>
      <c r="H16" s="1850"/>
      <c r="I16" s="1624">
        <v>49</v>
      </c>
      <c r="J16" s="1583"/>
      <c r="K16" s="1159"/>
      <c r="L16" s="1159"/>
      <c r="M16" s="1579">
        <v>0</v>
      </c>
      <c r="N16" s="1579"/>
      <c r="O16" s="1159"/>
      <c r="P16" s="1159"/>
      <c r="Q16" s="1895">
        <v>0</v>
      </c>
      <c r="S16" s="1062"/>
      <c r="T16" s="1061"/>
      <c r="U16" s="1061"/>
      <c r="V16" s="1061"/>
    </row>
    <row r="17" spans="1:22" s="1057" customFormat="1" ht="15">
      <c r="A17" s="1060">
        <v>3</v>
      </c>
      <c r="B17" s="1581"/>
      <c r="C17" s="1850"/>
      <c r="D17" s="1850"/>
      <c r="E17" s="1850">
        <v>88</v>
      </c>
      <c r="F17" s="1851"/>
      <c r="G17" s="1850"/>
      <c r="H17" s="1850"/>
      <c r="I17" s="1624">
        <v>47</v>
      </c>
      <c r="J17" s="1583"/>
      <c r="K17" s="1159"/>
      <c r="L17" s="1159"/>
      <c r="M17" s="1579">
        <v>0</v>
      </c>
      <c r="N17" s="1579"/>
      <c r="O17" s="1159"/>
      <c r="P17" s="1159"/>
      <c r="Q17" s="1895">
        <v>0</v>
      </c>
      <c r="S17" s="1062"/>
      <c r="T17" s="1061"/>
      <c r="U17" s="1061"/>
      <c r="V17" s="1061"/>
    </row>
    <row r="18" spans="1:22" s="1057" customFormat="1" ht="15">
      <c r="A18" s="1060">
        <v>4</v>
      </c>
      <c r="B18" s="1581"/>
      <c r="C18" s="1850"/>
      <c r="D18" s="1850"/>
      <c r="E18" s="1850">
        <v>83</v>
      </c>
      <c r="F18" s="1851"/>
      <c r="G18" s="1850"/>
      <c r="H18" s="1850"/>
      <c r="I18" s="1624">
        <v>46</v>
      </c>
      <c r="J18" s="1583"/>
      <c r="K18" s="1159"/>
      <c r="L18" s="1159"/>
      <c r="M18" s="1579">
        <v>0</v>
      </c>
      <c r="N18" s="1579"/>
      <c r="O18" s="1159"/>
      <c r="P18" s="1159"/>
      <c r="Q18" s="1895">
        <v>0</v>
      </c>
      <c r="S18" s="1062"/>
      <c r="T18" s="1061"/>
      <c r="U18" s="1061"/>
      <c r="V18" s="1061"/>
    </row>
    <row r="19" spans="1:22" s="1057" customFormat="1" ht="15">
      <c r="A19" s="1060">
        <v>5</v>
      </c>
      <c r="B19" s="1581"/>
      <c r="C19" s="1850"/>
      <c r="D19" s="1850"/>
      <c r="E19" s="1850">
        <v>72</v>
      </c>
      <c r="F19" s="1851"/>
      <c r="G19" s="1850"/>
      <c r="H19" s="1850"/>
      <c r="I19" s="1624">
        <v>44</v>
      </c>
      <c r="J19" s="1583"/>
      <c r="K19" s="1159"/>
      <c r="L19" s="1159"/>
      <c r="M19" s="1579">
        <v>0</v>
      </c>
      <c r="N19" s="1579"/>
      <c r="O19" s="1159"/>
      <c r="P19" s="1159"/>
      <c r="Q19" s="1895">
        <v>0</v>
      </c>
      <c r="S19" s="1062"/>
      <c r="T19" s="1061"/>
      <c r="U19" s="1061"/>
      <c r="V19" s="1061"/>
    </row>
    <row r="20" spans="1:22" s="1057" customFormat="1" ht="15">
      <c r="A20" s="1060">
        <v>6</v>
      </c>
      <c r="B20" s="1581"/>
      <c r="C20" s="1850"/>
      <c r="D20" s="1850"/>
      <c r="E20" s="1850">
        <v>60</v>
      </c>
      <c r="F20" s="1851"/>
      <c r="G20" s="1850"/>
      <c r="H20" s="1850"/>
      <c r="I20" s="1624">
        <v>52</v>
      </c>
      <c r="J20" s="1583"/>
      <c r="K20" s="1159"/>
      <c r="L20" s="1159"/>
      <c r="M20" s="1579">
        <v>0</v>
      </c>
      <c r="N20" s="1579"/>
      <c r="O20" s="1159"/>
      <c r="P20" s="1159"/>
      <c r="Q20" s="1895">
        <v>0</v>
      </c>
      <c r="S20" s="1062"/>
      <c r="T20" s="1061"/>
      <c r="U20" s="1061"/>
      <c r="V20" s="1061"/>
    </row>
    <row r="21" spans="1:22" s="1057" customFormat="1" ht="15">
      <c r="A21" s="1060">
        <v>7</v>
      </c>
      <c r="B21" s="1581"/>
      <c r="C21" s="1850"/>
      <c r="D21" s="1850"/>
      <c r="E21" s="1850">
        <v>74</v>
      </c>
      <c r="F21" s="1851"/>
      <c r="G21" s="1850"/>
      <c r="H21" s="1850"/>
      <c r="I21" s="1624">
        <v>73</v>
      </c>
      <c r="J21" s="1583"/>
      <c r="K21" s="1159"/>
      <c r="L21" s="1159"/>
      <c r="M21" s="1579">
        <v>0</v>
      </c>
      <c r="N21" s="1579"/>
      <c r="O21" s="1159"/>
      <c r="P21" s="1159"/>
      <c r="Q21" s="1895">
        <v>0</v>
      </c>
      <c r="S21" s="1062"/>
      <c r="T21" s="1061"/>
      <c r="U21" s="1061"/>
      <c r="V21" s="1061"/>
    </row>
    <row r="22" spans="1:22" s="1057" customFormat="1" ht="15">
      <c r="A22" s="1060">
        <v>8</v>
      </c>
      <c r="B22" s="1581"/>
      <c r="C22" s="1850"/>
      <c r="D22" s="1850"/>
      <c r="E22" s="1850">
        <v>85</v>
      </c>
      <c r="F22" s="1851"/>
      <c r="G22" s="1850"/>
      <c r="H22" s="1850"/>
      <c r="I22" s="1624">
        <v>75</v>
      </c>
      <c r="J22" s="1583"/>
      <c r="K22" s="1159"/>
      <c r="L22" s="1159"/>
      <c r="M22" s="1579">
        <v>0</v>
      </c>
      <c r="N22" s="1579"/>
      <c r="O22" s="1159"/>
      <c r="P22" s="1159"/>
      <c r="Q22" s="1895">
        <v>0</v>
      </c>
      <c r="S22" s="1062"/>
      <c r="T22" s="1061"/>
      <c r="U22" s="1061"/>
      <c r="V22" s="1061"/>
    </row>
    <row r="23" spans="1:22" s="1057" customFormat="1" ht="15">
      <c r="A23" s="1060">
        <v>9</v>
      </c>
      <c r="B23" s="1581"/>
      <c r="C23" s="1850"/>
      <c r="D23" s="1850"/>
      <c r="E23" s="1850">
        <v>123</v>
      </c>
      <c r="F23" s="1851"/>
      <c r="G23" s="1850"/>
      <c r="H23" s="1850"/>
      <c r="I23" s="1624">
        <v>83</v>
      </c>
      <c r="J23" s="1583"/>
      <c r="K23" s="1159"/>
      <c r="L23" s="1159"/>
      <c r="M23" s="1579">
        <v>0</v>
      </c>
      <c r="N23" s="1579"/>
      <c r="O23" s="1159"/>
      <c r="P23" s="1159"/>
      <c r="Q23" s="1895">
        <v>0</v>
      </c>
      <c r="S23" s="1062"/>
      <c r="T23" s="1061"/>
      <c r="U23" s="1061"/>
      <c r="V23" s="1061"/>
    </row>
    <row r="24" spans="1:22" s="1057" customFormat="1" ht="15">
      <c r="A24" s="1060">
        <v>10</v>
      </c>
      <c r="B24" s="1581"/>
      <c r="C24" s="1850"/>
      <c r="D24" s="1850"/>
      <c r="E24" s="1850">
        <v>137</v>
      </c>
      <c r="F24" s="1851"/>
      <c r="G24" s="1850"/>
      <c r="H24" s="1850"/>
      <c r="I24" s="1627">
        <v>84</v>
      </c>
      <c r="J24" s="1583"/>
      <c r="K24" s="1159"/>
      <c r="L24" s="1159"/>
      <c r="M24" s="1579">
        <v>0</v>
      </c>
      <c r="N24" s="1579"/>
      <c r="O24" s="1159"/>
      <c r="P24" s="1159"/>
      <c r="Q24" s="1895">
        <v>0</v>
      </c>
      <c r="S24" s="1062"/>
      <c r="T24" s="1061"/>
      <c r="U24" s="1061"/>
      <c r="V24" s="1061"/>
    </row>
    <row r="25" spans="1:22" s="1057" customFormat="1" ht="15">
      <c r="A25" s="1060">
        <v>11</v>
      </c>
      <c r="B25" s="1581"/>
      <c r="C25" s="1850"/>
      <c r="D25" s="1850"/>
      <c r="E25" s="1850">
        <v>111</v>
      </c>
      <c r="F25" s="1851"/>
      <c r="G25" s="1850"/>
      <c r="H25" s="1850"/>
      <c r="I25" s="1627">
        <v>79</v>
      </c>
      <c r="J25" s="1583"/>
      <c r="K25" s="1159"/>
      <c r="L25" s="1159"/>
      <c r="M25" s="1579">
        <v>0</v>
      </c>
      <c r="N25" s="1579"/>
      <c r="O25" s="1159"/>
      <c r="P25" s="1159"/>
      <c r="Q25" s="1895">
        <v>0</v>
      </c>
      <c r="S25" s="1062"/>
      <c r="T25" s="1061"/>
      <c r="U25" s="1061"/>
      <c r="V25" s="1061"/>
    </row>
    <row r="26" spans="1:22" s="1057" customFormat="1" ht="15">
      <c r="A26" s="1060">
        <v>12</v>
      </c>
      <c r="B26" s="1581"/>
      <c r="C26" s="1850"/>
      <c r="D26" s="1850"/>
      <c r="E26" s="1850">
        <v>135</v>
      </c>
      <c r="F26" s="1851"/>
      <c r="G26" s="1850"/>
      <c r="H26" s="1850"/>
      <c r="I26" s="1627">
        <v>84</v>
      </c>
      <c r="J26" s="1583"/>
      <c r="K26" s="1159"/>
      <c r="L26" s="1159"/>
      <c r="M26" s="1579">
        <v>0</v>
      </c>
      <c r="N26" s="1579"/>
      <c r="O26" s="1159"/>
      <c r="P26" s="1159"/>
      <c r="Q26" s="1895">
        <v>0</v>
      </c>
      <c r="S26" s="1062"/>
      <c r="T26" s="1061"/>
      <c r="U26" s="1061"/>
      <c r="V26" s="1061"/>
    </row>
    <row r="27" spans="1:22" s="1057" customFormat="1" ht="15">
      <c r="A27" s="1060">
        <v>13</v>
      </c>
      <c r="B27" s="1581"/>
      <c r="C27" s="1850"/>
      <c r="D27" s="1850"/>
      <c r="E27" s="1850">
        <v>81</v>
      </c>
      <c r="F27" s="1851"/>
      <c r="G27" s="1850"/>
      <c r="H27" s="1850"/>
      <c r="I27" s="1627">
        <v>87</v>
      </c>
      <c r="J27" s="1583"/>
      <c r="K27" s="1159"/>
      <c r="L27" s="1159"/>
      <c r="M27" s="1579">
        <v>0</v>
      </c>
      <c r="N27" s="1579"/>
      <c r="O27" s="1159"/>
      <c r="P27" s="1159"/>
      <c r="Q27" s="1895">
        <v>0</v>
      </c>
      <c r="S27" s="1062"/>
      <c r="T27" s="1061"/>
      <c r="U27" s="1061"/>
      <c r="V27" s="1061"/>
    </row>
    <row r="28" spans="1:22" s="1057" customFormat="1" ht="15">
      <c r="A28" s="1060">
        <v>14</v>
      </c>
      <c r="B28" s="1581"/>
      <c r="C28" s="1850"/>
      <c r="D28" s="1850"/>
      <c r="E28" s="1850">
        <v>155</v>
      </c>
      <c r="F28" s="1851"/>
      <c r="G28" s="1850"/>
      <c r="H28" s="1850"/>
      <c r="I28" s="1627">
        <v>83</v>
      </c>
      <c r="J28" s="1583"/>
      <c r="K28" s="1159"/>
      <c r="L28" s="1159"/>
      <c r="M28" s="1579">
        <v>0</v>
      </c>
      <c r="N28" s="1579"/>
      <c r="O28" s="1159"/>
      <c r="P28" s="1159"/>
      <c r="Q28" s="1895">
        <v>0</v>
      </c>
      <c r="S28" s="1062"/>
      <c r="T28" s="1061"/>
      <c r="U28" s="1061"/>
      <c r="V28" s="1061"/>
    </row>
    <row r="29" spans="1:22" s="1057" customFormat="1" ht="15">
      <c r="A29" s="1060">
        <v>15</v>
      </c>
      <c r="B29" s="1581"/>
      <c r="C29" s="1850"/>
      <c r="D29" s="1850"/>
      <c r="E29" s="1850">
        <v>129</v>
      </c>
      <c r="F29" s="1851"/>
      <c r="G29" s="1850"/>
      <c r="H29" s="1850"/>
      <c r="I29" s="1627">
        <v>88</v>
      </c>
      <c r="J29" s="1583"/>
      <c r="K29" s="1159"/>
      <c r="L29" s="1159"/>
      <c r="M29" s="1579">
        <v>0</v>
      </c>
      <c r="N29" s="1579"/>
      <c r="O29" s="1159"/>
      <c r="P29" s="1159"/>
      <c r="Q29" s="1895">
        <v>0</v>
      </c>
      <c r="S29" s="1062"/>
      <c r="T29" s="1061"/>
      <c r="U29" s="1061"/>
      <c r="V29" s="1061"/>
    </row>
    <row r="30" spans="1:22" s="1057" customFormat="1" ht="15">
      <c r="A30" s="1060">
        <v>16</v>
      </c>
      <c r="B30" s="1581"/>
      <c r="C30" s="1850"/>
      <c r="D30" s="1850"/>
      <c r="E30" s="1850">
        <v>121</v>
      </c>
      <c r="F30" s="1851"/>
      <c r="G30" s="1850"/>
      <c r="H30" s="1850"/>
      <c r="I30" s="1627">
        <v>73</v>
      </c>
      <c r="J30" s="1583"/>
      <c r="K30" s="1159"/>
      <c r="L30" s="1159"/>
      <c r="M30" s="1579">
        <v>0</v>
      </c>
      <c r="N30" s="1579"/>
      <c r="O30" s="1159"/>
      <c r="P30" s="1159"/>
      <c r="Q30" s="1895">
        <v>0</v>
      </c>
      <c r="S30" s="1062"/>
      <c r="T30" s="1061"/>
      <c r="U30" s="1061"/>
      <c r="V30" s="1061"/>
    </row>
    <row r="31" spans="1:22" s="1063" customFormat="1" ht="15">
      <c r="A31" s="1060">
        <v>17</v>
      </c>
      <c r="B31" s="1581"/>
      <c r="C31" s="1850"/>
      <c r="D31" s="1850"/>
      <c r="E31" s="1850">
        <v>135</v>
      </c>
      <c r="F31" s="1851"/>
      <c r="G31" s="1850"/>
      <c r="H31" s="1850"/>
      <c r="I31" s="1627">
        <v>81</v>
      </c>
      <c r="J31" s="1583"/>
      <c r="K31" s="1159"/>
      <c r="L31" s="1159"/>
      <c r="M31" s="1579">
        <v>0</v>
      </c>
      <c r="N31" s="1579"/>
      <c r="O31" s="1159"/>
      <c r="P31" s="1159"/>
      <c r="Q31" s="1895">
        <v>0</v>
      </c>
      <c r="S31" s="1062"/>
      <c r="T31" s="1061"/>
      <c r="U31" s="1061"/>
      <c r="V31" s="1061"/>
    </row>
    <row r="32" spans="1:22" s="1063" customFormat="1" ht="15">
      <c r="A32" s="1060">
        <v>18</v>
      </c>
      <c r="B32" s="1581"/>
      <c r="C32" s="1850"/>
      <c r="D32" s="1850"/>
      <c r="E32" s="1850">
        <v>82</v>
      </c>
      <c r="F32" s="1851"/>
      <c r="G32" s="1850"/>
      <c r="H32" s="1850"/>
      <c r="I32" s="1627">
        <v>86</v>
      </c>
      <c r="J32" s="1583"/>
      <c r="K32" s="1159"/>
      <c r="L32" s="1159"/>
      <c r="M32" s="1579">
        <v>0</v>
      </c>
      <c r="N32" s="1579"/>
      <c r="O32" s="1159"/>
      <c r="P32" s="1159"/>
      <c r="Q32" s="1895">
        <v>0</v>
      </c>
      <c r="S32" s="1062"/>
      <c r="T32" s="1061"/>
      <c r="U32" s="1061"/>
      <c r="V32" s="1061"/>
    </row>
    <row r="33" spans="1:22" s="1063" customFormat="1" ht="15">
      <c r="A33" s="1060">
        <v>19</v>
      </c>
      <c r="B33" s="1581"/>
      <c r="C33" s="1850"/>
      <c r="D33" s="1850"/>
      <c r="E33" s="1850">
        <v>86</v>
      </c>
      <c r="F33" s="1851"/>
      <c r="G33" s="1850"/>
      <c r="H33" s="1850"/>
      <c r="I33" s="1627">
        <v>97</v>
      </c>
      <c r="J33" s="1583"/>
      <c r="K33" s="1159"/>
      <c r="L33" s="1159"/>
      <c r="M33" s="1579">
        <v>0</v>
      </c>
      <c r="N33" s="1579"/>
      <c r="O33" s="1159"/>
      <c r="P33" s="1159"/>
      <c r="Q33" s="1895">
        <v>0</v>
      </c>
      <c r="S33" s="1062"/>
      <c r="T33" s="1061"/>
      <c r="U33" s="1061"/>
      <c r="V33" s="1061"/>
    </row>
    <row r="34" spans="1:22" s="1063" customFormat="1" ht="15">
      <c r="A34" s="1060">
        <v>20</v>
      </c>
      <c r="B34" s="1581"/>
      <c r="C34" s="1850"/>
      <c r="D34" s="1850"/>
      <c r="E34" s="1850">
        <v>83</v>
      </c>
      <c r="F34" s="1851"/>
      <c r="G34" s="1850"/>
      <c r="H34" s="1850"/>
      <c r="I34" s="1627">
        <v>93</v>
      </c>
      <c r="J34" s="1583"/>
      <c r="K34" s="1159"/>
      <c r="L34" s="1159"/>
      <c r="M34" s="1579">
        <v>0</v>
      </c>
      <c r="N34" s="1579"/>
      <c r="O34" s="1159"/>
      <c r="P34" s="1159"/>
      <c r="Q34" s="1895">
        <v>0</v>
      </c>
      <c r="S34" s="1062"/>
      <c r="T34" s="1061"/>
      <c r="U34" s="1061"/>
      <c r="V34" s="1061"/>
    </row>
    <row r="35" spans="1:22" s="1063" customFormat="1" ht="15">
      <c r="A35" s="1060">
        <v>21</v>
      </c>
      <c r="B35" s="1581"/>
      <c r="C35" s="1850"/>
      <c r="D35" s="1850"/>
      <c r="E35" s="1850">
        <v>80</v>
      </c>
      <c r="F35" s="1851"/>
      <c r="G35" s="1850"/>
      <c r="H35" s="1850"/>
      <c r="I35" s="1627">
        <v>84</v>
      </c>
      <c r="J35" s="1583"/>
      <c r="K35" s="1159"/>
      <c r="L35" s="1159"/>
      <c r="M35" s="1579">
        <v>0</v>
      </c>
      <c r="N35" s="1579"/>
      <c r="O35" s="1159"/>
      <c r="P35" s="1159"/>
      <c r="Q35" s="1895">
        <v>0</v>
      </c>
      <c r="S35" s="1062"/>
      <c r="T35" s="1061"/>
      <c r="U35" s="1061"/>
      <c r="V35" s="1061"/>
    </row>
    <row r="36" spans="1:22" s="1063" customFormat="1" ht="15">
      <c r="A36" s="1060">
        <v>22</v>
      </c>
      <c r="B36" s="1581"/>
      <c r="C36" s="1850"/>
      <c r="D36" s="1850"/>
      <c r="E36" s="1850">
        <v>84</v>
      </c>
      <c r="F36" s="1851"/>
      <c r="G36" s="1850"/>
      <c r="H36" s="1850"/>
      <c r="I36" s="1627">
        <v>82</v>
      </c>
      <c r="J36" s="1583"/>
      <c r="K36" s="1159"/>
      <c r="L36" s="1159"/>
      <c r="M36" s="1579">
        <v>0</v>
      </c>
      <c r="N36" s="1579"/>
      <c r="O36" s="1159"/>
      <c r="P36" s="1159"/>
      <c r="Q36" s="1895">
        <v>0</v>
      </c>
      <c r="S36" s="1062"/>
      <c r="T36" s="1061"/>
      <c r="U36" s="1061"/>
      <c r="V36" s="1061"/>
    </row>
    <row r="37" spans="1:22" s="1063" customFormat="1" ht="15">
      <c r="A37" s="1060">
        <v>23</v>
      </c>
      <c r="B37" s="1581"/>
      <c r="C37" s="1850"/>
      <c r="D37" s="1850"/>
      <c r="E37" s="1627">
        <v>107</v>
      </c>
      <c r="F37" s="1851"/>
      <c r="G37" s="1850"/>
      <c r="H37" s="1850"/>
      <c r="I37" s="1627">
        <v>77</v>
      </c>
      <c r="J37" s="1583"/>
      <c r="K37" s="1159"/>
      <c r="L37" s="1159"/>
      <c r="M37" s="1579">
        <v>0</v>
      </c>
      <c r="N37" s="1579"/>
      <c r="O37" s="1159"/>
      <c r="P37" s="1159"/>
      <c r="Q37" s="1895">
        <v>0</v>
      </c>
      <c r="S37" s="1062"/>
      <c r="T37" s="1061"/>
      <c r="U37" s="1061"/>
      <c r="V37" s="1061"/>
    </row>
    <row r="38" spans="1:22" s="1063" customFormat="1" ht="15">
      <c r="A38" s="1060">
        <v>24</v>
      </c>
      <c r="B38" s="1581"/>
      <c r="C38" s="1850"/>
      <c r="D38" s="1850"/>
      <c r="E38" s="1628">
        <v>105</v>
      </c>
      <c r="F38" s="1851"/>
      <c r="G38" s="1850"/>
      <c r="H38" s="1850"/>
      <c r="I38" s="1628">
        <v>60</v>
      </c>
      <c r="J38" s="1583"/>
      <c r="K38" s="1159"/>
      <c r="L38" s="1159"/>
      <c r="M38" s="1579">
        <v>0</v>
      </c>
      <c r="N38" s="1579"/>
      <c r="O38" s="1159"/>
      <c r="P38" s="1159"/>
      <c r="Q38" s="1895">
        <v>0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852"/>
      <c r="D39" s="1853"/>
      <c r="E39" s="1854">
        <f>SUM(E15:E38)</f>
        <v>2418</v>
      </c>
      <c r="F39" s="1855"/>
      <c r="G39" s="1855"/>
      <c r="H39" s="1855"/>
      <c r="I39" s="1854">
        <f>SUM(I15:I38)</f>
        <v>1757</v>
      </c>
      <c r="J39" s="1849"/>
      <c r="K39" s="1558"/>
      <c r="L39" s="1558"/>
      <c r="M39" s="1896">
        <f>SUM(M15:M38)</f>
        <v>0</v>
      </c>
      <c r="N39" s="1550"/>
      <c r="O39" s="1551"/>
      <c r="P39" s="1550"/>
      <c r="Q39" s="1897">
        <f>SUM(Q15:Q38)</f>
        <v>0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M15" sqref="M15:M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/>
      <c r="C1" s="1578" t="s">
        <v>585</v>
      </c>
      <c r="D1" s="1054"/>
      <c r="E1" s="1054"/>
      <c r="J1" s="801"/>
      <c r="K1" s="3092" t="s">
        <v>586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/>
      <c r="C4" s="1578" t="s">
        <v>584</v>
      </c>
      <c r="D4" s="1542"/>
      <c r="E4" s="1542"/>
      <c r="I4" s="3096" t="s">
        <v>5</v>
      </c>
      <c r="J4" s="3097"/>
      <c r="K4" s="3097"/>
      <c r="L4" s="1573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591</v>
      </c>
      <c r="C10" s="3106"/>
      <c r="D10" s="3106"/>
      <c r="E10" s="3107"/>
      <c r="F10" s="3105" t="s">
        <v>592</v>
      </c>
      <c r="G10" s="3106"/>
      <c r="H10" s="3106"/>
      <c r="I10" s="3107"/>
      <c r="J10" s="3105" t="s">
        <v>591</v>
      </c>
      <c r="K10" s="3106"/>
      <c r="L10" s="3106"/>
      <c r="M10" s="3107"/>
      <c r="N10" s="3105" t="s">
        <v>592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75"/>
      <c r="F11" s="3099" t="s">
        <v>15</v>
      </c>
      <c r="G11" s="3100"/>
      <c r="H11" s="1574"/>
      <c r="I11" s="1575"/>
      <c r="J11" s="3099" t="s">
        <v>15</v>
      </c>
      <c r="K11" s="3100"/>
      <c r="L11" s="1574"/>
      <c r="M11" s="1575"/>
      <c r="N11" s="3099" t="s">
        <v>15</v>
      </c>
      <c r="O11" s="3100"/>
      <c r="P11" s="1574"/>
      <c r="Q11" s="1575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580"/>
      <c r="D14" s="1856"/>
      <c r="E14" s="1856"/>
      <c r="F14" s="1857"/>
      <c r="G14" s="1856"/>
      <c r="H14" s="1856"/>
      <c r="I14" s="1856"/>
      <c r="J14" s="1581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 ht="15">
      <c r="A15" s="1060">
        <v>1</v>
      </c>
      <c r="B15" s="1581"/>
      <c r="C15" s="1850"/>
      <c r="D15" s="1856"/>
      <c r="E15" s="1856">
        <v>104</v>
      </c>
      <c r="F15" s="1861"/>
      <c r="G15" s="1856"/>
      <c r="H15" s="1862"/>
      <c r="I15" s="1623">
        <v>35</v>
      </c>
      <c r="J15" s="1583"/>
      <c r="K15" s="1159"/>
      <c r="L15" s="1159"/>
      <c r="M15" s="1579">
        <v>0</v>
      </c>
      <c r="N15" s="1579"/>
      <c r="O15" s="1159"/>
      <c r="P15" s="1159"/>
      <c r="Q15" s="1579">
        <v>0</v>
      </c>
      <c r="S15" s="1062"/>
      <c r="T15" s="1061"/>
      <c r="U15" s="1061"/>
      <c r="V15" s="1061"/>
    </row>
    <row r="16" spans="1:22" s="1057" customFormat="1" ht="15">
      <c r="A16" s="1060">
        <v>2</v>
      </c>
      <c r="B16" s="1581"/>
      <c r="C16" s="1850"/>
      <c r="D16" s="1856"/>
      <c r="E16" s="1856">
        <v>98</v>
      </c>
      <c r="F16" s="1861"/>
      <c r="G16" s="1856"/>
      <c r="H16" s="1862"/>
      <c r="I16" s="1624">
        <v>31</v>
      </c>
      <c r="J16" s="1583"/>
      <c r="K16" s="1159"/>
      <c r="L16" s="1159"/>
      <c r="M16" s="1579">
        <v>0</v>
      </c>
      <c r="N16" s="1579"/>
      <c r="O16" s="1159"/>
      <c r="P16" s="1159"/>
      <c r="Q16" s="1579">
        <v>0</v>
      </c>
      <c r="S16" s="1062"/>
      <c r="T16" s="1061"/>
      <c r="U16" s="1061"/>
      <c r="V16" s="1061"/>
    </row>
    <row r="17" spans="1:22" s="1057" customFormat="1" ht="15">
      <c r="A17" s="1060">
        <v>3</v>
      </c>
      <c r="B17" s="1581"/>
      <c r="C17" s="1850"/>
      <c r="D17" s="1856"/>
      <c r="E17" s="1856">
        <v>88</v>
      </c>
      <c r="F17" s="1861"/>
      <c r="G17" s="1856"/>
      <c r="H17" s="1862"/>
      <c r="I17" s="1624">
        <v>29</v>
      </c>
      <c r="J17" s="1583"/>
      <c r="K17" s="1159"/>
      <c r="L17" s="1159"/>
      <c r="M17" s="1579">
        <v>0</v>
      </c>
      <c r="N17" s="1579"/>
      <c r="O17" s="1159"/>
      <c r="P17" s="1159"/>
      <c r="Q17" s="1579">
        <v>0</v>
      </c>
      <c r="S17" s="1062"/>
      <c r="T17" s="1061"/>
      <c r="U17" s="1061"/>
      <c r="V17" s="1061"/>
    </row>
    <row r="18" spans="1:22" s="1057" customFormat="1" ht="15">
      <c r="A18" s="1060">
        <v>4</v>
      </c>
      <c r="B18" s="1581"/>
      <c r="C18" s="1850"/>
      <c r="D18" s="1856"/>
      <c r="E18" s="1856">
        <v>83</v>
      </c>
      <c r="F18" s="1861"/>
      <c r="G18" s="1856"/>
      <c r="H18" s="1862"/>
      <c r="I18" s="1624">
        <v>29</v>
      </c>
      <c r="J18" s="1583"/>
      <c r="K18" s="1159"/>
      <c r="L18" s="1159"/>
      <c r="M18" s="1579">
        <v>0</v>
      </c>
      <c r="N18" s="1579"/>
      <c r="O18" s="1159"/>
      <c r="P18" s="1159"/>
      <c r="Q18" s="1579">
        <v>0</v>
      </c>
      <c r="S18" s="1062"/>
      <c r="T18" s="1061"/>
      <c r="U18" s="1061"/>
      <c r="V18" s="1061"/>
    </row>
    <row r="19" spans="1:22" s="1057" customFormat="1" ht="15">
      <c r="A19" s="1060">
        <v>5</v>
      </c>
      <c r="B19" s="1581"/>
      <c r="C19" s="1850"/>
      <c r="D19" s="1856"/>
      <c r="E19" s="1856">
        <v>72</v>
      </c>
      <c r="F19" s="1861"/>
      <c r="G19" s="1856"/>
      <c r="H19" s="1862"/>
      <c r="I19" s="1624">
        <v>29</v>
      </c>
      <c r="J19" s="1583"/>
      <c r="K19" s="1159"/>
      <c r="L19" s="1159"/>
      <c r="M19" s="1579">
        <v>0</v>
      </c>
      <c r="N19" s="1579"/>
      <c r="O19" s="1159"/>
      <c r="P19" s="1159"/>
      <c r="Q19" s="1579">
        <v>0</v>
      </c>
      <c r="S19" s="1062"/>
      <c r="T19" s="1061"/>
      <c r="U19" s="1061"/>
      <c r="V19" s="1061"/>
    </row>
    <row r="20" spans="1:22" s="1057" customFormat="1" ht="15">
      <c r="A20" s="1060">
        <v>6</v>
      </c>
      <c r="B20" s="1581"/>
      <c r="C20" s="1850"/>
      <c r="D20" s="1856"/>
      <c r="E20" s="1856">
        <v>60</v>
      </c>
      <c r="F20" s="1861"/>
      <c r="G20" s="1856"/>
      <c r="H20" s="1862"/>
      <c r="I20" s="1624">
        <v>32</v>
      </c>
      <c r="J20" s="1583"/>
      <c r="K20" s="1159"/>
      <c r="L20" s="1159"/>
      <c r="M20" s="1579">
        <v>0</v>
      </c>
      <c r="N20" s="1579"/>
      <c r="O20" s="1159"/>
      <c r="P20" s="1159"/>
      <c r="Q20" s="1579">
        <v>0</v>
      </c>
      <c r="S20" s="1062"/>
      <c r="T20" s="1061"/>
      <c r="U20" s="1061"/>
      <c r="V20" s="1061"/>
    </row>
    <row r="21" spans="1:22" s="1057" customFormat="1" ht="15">
      <c r="A21" s="1060">
        <v>7</v>
      </c>
      <c r="B21" s="1581"/>
      <c r="C21" s="1850"/>
      <c r="D21" s="1856"/>
      <c r="E21" s="1856">
        <v>74</v>
      </c>
      <c r="F21" s="1861"/>
      <c r="G21" s="1856"/>
      <c r="H21" s="1862"/>
      <c r="I21" s="1624">
        <v>55</v>
      </c>
      <c r="J21" s="1583"/>
      <c r="K21" s="1159"/>
      <c r="L21" s="1159"/>
      <c r="M21" s="1579">
        <v>0</v>
      </c>
      <c r="N21" s="1579"/>
      <c r="O21" s="1159"/>
      <c r="P21" s="1159"/>
      <c r="Q21" s="1579">
        <v>0</v>
      </c>
      <c r="S21" s="1062"/>
      <c r="T21" s="1061"/>
      <c r="U21" s="1061"/>
      <c r="V21" s="1061"/>
    </row>
    <row r="22" spans="1:22" s="1057" customFormat="1" ht="15">
      <c r="A22" s="1060">
        <v>8</v>
      </c>
      <c r="B22" s="1581"/>
      <c r="C22" s="1850"/>
      <c r="D22" s="1856"/>
      <c r="E22" s="1856">
        <v>85</v>
      </c>
      <c r="F22" s="1861"/>
      <c r="G22" s="1856"/>
      <c r="H22" s="1862"/>
      <c r="I22" s="1624">
        <v>58</v>
      </c>
      <c r="J22" s="1583"/>
      <c r="K22" s="1159"/>
      <c r="L22" s="1159"/>
      <c r="M22" s="1579">
        <v>0</v>
      </c>
      <c r="N22" s="1579"/>
      <c r="O22" s="1159"/>
      <c r="P22" s="1159"/>
      <c r="Q22" s="1579">
        <v>0</v>
      </c>
      <c r="S22" s="1062"/>
      <c r="T22" s="1061"/>
      <c r="U22" s="1061"/>
      <c r="V22" s="1061"/>
    </row>
    <row r="23" spans="1:22" s="1057" customFormat="1" ht="15">
      <c r="A23" s="1060">
        <v>9</v>
      </c>
      <c r="B23" s="1581"/>
      <c r="C23" s="1850"/>
      <c r="D23" s="1856"/>
      <c r="E23" s="1856">
        <v>123</v>
      </c>
      <c r="F23" s="1861"/>
      <c r="G23" s="1856"/>
      <c r="H23" s="1862"/>
      <c r="I23" s="1624">
        <v>60</v>
      </c>
      <c r="J23" s="1583"/>
      <c r="K23" s="1159"/>
      <c r="L23" s="1159"/>
      <c r="M23" s="1579">
        <v>0</v>
      </c>
      <c r="N23" s="1579"/>
      <c r="O23" s="1159"/>
      <c r="P23" s="1159"/>
      <c r="Q23" s="1579">
        <v>0</v>
      </c>
      <c r="S23" s="1062"/>
      <c r="T23" s="1061"/>
      <c r="U23" s="1061"/>
      <c r="V23" s="1061"/>
    </row>
    <row r="24" spans="1:22" s="1057" customFormat="1" ht="15">
      <c r="A24" s="1060">
        <v>10</v>
      </c>
      <c r="B24" s="1581"/>
      <c r="C24" s="1850"/>
      <c r="D24" s="1856"/>
      <c r="E24" s="1856">
        <v>137</v>
      </c>
      <c r="F24" s="1861"/>
      <c r="G24" s="1856"/>
      <c r="H24" s="1862"/>
      <c r="I24" s="1627">
        <v>61</v>
      </c>
      <c r="J24" s="1583"/>
      <c r="K24" s="1159"/>
      <c r="L24" s="1159"/>
      <c r="M24" s="1579">
        <v>0</v>
      </c>
      <c r="N24" s="1579"/>
      <c r="O24" s="1159"/>
      <c r="P24" s="1159"/>
      <c r="Q24" s="1579">
        <v>0</v>
      </c>
      <c r="S24" s="1062"/>
      <c r="T24" s="1061"/>
      <c r="U24" s="1061"/>
      <c r="V24" s="1061"/>
    </row>
    <row r="25" spans="1:22" s="1057" customFormat="1" ht="15">
      <c r="A25" s="1060">
        <v>11</v>
      </c>
      <c r="B25" s="1581"/>
      <c r="C25" s="1850"/>
      <c r="D25" s="1856"/>
      <c r="E25" s="1856">
        <v>111</v>
      </c>
      <c r="F25" s="1861"/>
      <c r="G25" s="1856"/>
      <c r="H25" s="1862"/>
      <c r="I25" s="1627">
        <v>62</v>
      </c>
      <c r="J25" s="1583"/>
      <c r="K25" s="1159"/>
      <c r="L25" s="1159"/>
      <c r="M25" s="1579">
        <v>0</v>
      </c>
      <c r="N25" s="1579"/>
      <c r="O25" s="1159"/>
      <c r="P25" s="1159"/>
      <c r="Q25" s="1579">
        <v>0</v>
      </c>
      <c r="S25" s="1062"/>
      <c r="T25" s="1061"/>
      <c r="U25" s="1061"/>
      <c r="V25" s="1061"/>
    </row>
    <row r="26" spans="1:22" s="1057" customFormat="1" ht="15">
      <c r="A26" s="1060">
        <v>12</v>
      </c>
      <c r="B26" s="1581"/>
      <c r="C26" s="1850"/>
      <c r="D26" s="1856"/>
      <c r="E26" s="1856">
        <v>135</v>
      </c>
      <c r="F26" s="1861"/>
      <c r="G26" s="1856"/>
      <c r="H26" s="1862"/>
      <c r="I26" s="1627">
        <v>61</v>
      </c>
      <c r="J26" s="1583"/>
      <c r="K26" s="1159"/>
      <c r="L26" s="1159"/>
      <c r="M26" s="1579">
        <v>0</v>
      </c>
      <c r="N26" s="1579"/>
      <c r="O26" s="1159"/>
      <c r="P26" s="1159"/>
      <c r="Q26" s="1579">
        <v>0</v>
      </c>
      <c r="S26" s="1062"/>
      <c r="T26" s="1061"/>
      <c r="U26" s="1061"/>
      <c r="V26" s="1061"/>
    </row>
    <row r="27" spans="1:22" s="1057" customFormat="1" ht="15">
      <c r="A27" s="1060">
        <v>13</v>
      </c>
      <c r="B27" s="1581"/>
      <c r="C27" s="1850"/>
      <c r="D27" s="1856"/>
      <c r="E27" s="1856">
        <v>81</v>
      </c>
      <c r="F27" s="1861"/>
      <c r="G27" s="1856"/>
      <c r="H27" s="1862"/>
      <c r="I27" s="1627">
        <v>68</v>
      </c>
      <c r="J27" s="1583"/>
      <c r="K27" s="1159"/>
      <c r="L27" s="1159"/>
      <c r="M27" s="1579">
        <v>0</v>
      </c>
      <c r="N27" s="1579"/>
      <c r="O27" s="1159"/>
      <c r="P27" s="1159"/>
      <c r="Q27" s="1579">
        <v>0</v>
      </c>
      <c r="S27" s="1062"/>
      <c r="T27" s="1061"/>
      <c r="U27" s="1061"/>
      <c r="V27" s="1061"/>
    </row>
    <row r="28" spans="1:22" s="1057" customFormat="1" ht="15">
      <c r="A28" s="1060">
        <v>14</v>
      </c>
      <c r="B28" s="1581"/>
      <c r="C28" s="1850"/>
      <c r="D28" s="1856"/>
      <c r="E28" s="1856">
        <v>155</v>
      </c>
      <c r="F28" s="1861"/>
      <c r="G28" s="1856"/>
      <c r="H28" s="1862"/>
      <c r="I28" s="1627">
        <v>61</v>
      </c>
      <c r="J28" s="1583"/>
      <c r="K28" s="1159"/>
      <c r="L28" s="1159"/>
      <c r="M28" s="1579">
        <v>0</v>
      </c>
      <c r="N28" s="1579"/>
      <c r="O28" s="1159"/>
      <c r="P28" s="1159"/>
      <c r="Q28" s="1579">
        <v>0</v>
      </c>
      <c r="S28" s="1062"/>
      <c r="T28" s="1061"/>
      <c r="U28" s="1061"/>
      <c r="V28" s="1061"/>
    </row>
    <row r="29" spans="1:22" s="1057" customFormat="1" ht="15">
      <c r="A29" s="1060">
        <v>15</v>
      </c>
      <c r="B29" s="1581"/>
      <c r="C29" s="1850"/>
      <c r="D29" s="1856"/>
      <c r="E29" s="1856">
        <v>129</v>
      </c>
      <c r="F29" s="1861"/>
      <c r="G29" s="1856"/>
      <c r="H29" s="1862"/>
      <c r="I29" s="1627">
        <v>62</v>
      </c>
      <c r="J29" s="1583"/>
      <c r="K29" s="1159"/>
      <c r="L29" s="1159"/>
      <c r="M29" s="1579">
        <v>0</v>
      </c>
      <c r="N29" s="1579"/>
      <c r="O29" s="1159"/>
      <c r="P29" s="1159"/>
      <c r="Q29" s="1579">
        <v>0</v>
      </c>
      <c r="S29" s="1062"/>
      <c r="T29" s="1061"/>
      <c r="U29" s="1061"/>
      <c r="V29" s="1061"/>
    </row>
    <row r="30" spans="1:22" s="1057" customFormat="1" ht="15">
      <c r="A30" s="1060">
        <v>16</v>
      </c>
      <c r="B30" s="1581"/>
      <c r="C30" s="1850"/>
      <c r="D30" s="1856"/>
      <c r="E30" s="1856">
        <v>121</v>
      </c>
      <c r="F30" s="1861"/>
      <c r="G30" s="1856"/>
      <c r="H30" s="1862"/>
      <c r="I30" s="1627">
        <v>62</v>
      </c>
      <c r="J30" s="1583"/>
      <c r="K30" s="1159"/>
      <c r="L30" s="1159"/>
      <c r="M30" s="1579">
        <v>0</v>
      </c>
      <c r="N30" s="1579"/>
      <c r="O30" s="1159"/>
      <c r="P30" s="1159"/>
      <c r="Q30" s="1579">
        <v>0</v>
      </c>
      <c r="S30" s="1062"/>
      <c r="T30" s="1061"/>
      <c r="U30" s="1061"/>
      <c r="V30" s="1061"/>
    </row>
    <row r="31" spans="1:22" s="1063" customFormat="1" ht="15">
      <c r="A31" s="1060">
        <v>17</v>
      </c>
      <c r="B31" s="1581"/>
      <c r="C31" s="1850"/>
      <c r="D31" s="1856"/>
      <c r="E31" s="1856">
        <v>135</v>
      </c>
      <c r="F31" s="1861"/>
      <c r="G31" s="1856"/>
      <c r="H31" s="1862"/>
      <c r="I31" s="1627">
        <v>69</v>
      </c>
      <c r="J31" s="1583"/>
      <c r="K31" s="1159"/>
      <c r="L31" s="1159"/>
      <c r="M31" s="1579">
        <v>0</v>
      </c>
      <c r="N31" s="1579"/>
      <c r="O31" s="1159"/>
      <c r="P31" s="1159"/>
      <c r="Q31" s="1579">
        <v>0</v>
      </c>
      <c r="S31" s="1062"/>
      <c r="T31" s="1061"/>
      <c r="U31" s="1061"/>
      <c r="V31" s="1061"/>
    </row>
    <row r="32" spans="1:22" s="1063" customFormat="1" ht="15">
      <c r="A32" s="1060">
        <v>18</v>
      </c>
      <c r="B32" s="1581"/>
      <c r="C32" s="1850"/>
      <c r="D32" s="1856"/>
      <c r="E32" s="1856">
        <v>82</v>
      </c>
      <c r="F32" s="1861"/>
      <c r="G32" s="1856"/>
      <c r="H32" s="1862"/>
      <c r="I32" s="1627">
        <v>78</v>
      </c>
      <c r="J32" s="1583"/>
      <c r="K32" s="1159"/>
      <c r="L32" s="1159"/>
      <c r="M32" s="1579">
        <v>0</v>
      </c>
      <c r="N32" s="1579"/>
      <c r="O32" s="1159"/>
      <c r="P32" s="1159"/>
      <c r="Q32" s="1579">
        <v>0</v>
      </c>
      <c r="S32" s="1062"/>
      <c r="T32" s="1061"/>
      <c r="U32" s="1061"/>
      <c r="V32" s="1061"/>
    </row>
    <row r="33" spans="1:22" s="1063" customFormat="1" ht="15">
      <c r="A33" s="1060">
        <v>19</v>
      </c>
      <c r="B33" s="1581"/>
      <c r="C33" s="1850"/>
      <c r="D33" s="1856"/>
      <c r="E33" s="1856">
        <v>86</v>
      </c>
      <c r="F33" s="1861"/>
      <c r="G33" s="1856"/>
      <c r="H33" s="1862"/>
      <c r="I33" s="1627">
        <v>82</v>
      </c>
      <c r="J33" s="1583"/>
      <c r="K33" s="1159"/>
      <c r="L33" s="1159"/>
      <c r="M33" s="1579">
        <v>0</v>
      </c>
      <c r="N33" s="1579"/>
      <c r="O33" s="1159"/>
      <c r="P33" s="1159"/>
      <c r="Q33" s="1579">
        <v>0</v>
      </c>
      <c r="S33" s="1062"/>
      <c r="T33" s="1061"/>
      <c r="U33" s="1061"/>
      <c r="V33" s="1061"/>
    </row>
    <row r="34" spans="1:22" s="1063" customFormat="1" ht="15">
      <c r="A34" s="1060">
        <v>20</v>
      </c>
      <c r="B34" s="1581"/>
      <c r="C34" s="1850"/>
      <c r="D34" s="1856"/>
      <c r="E34" s="1856">
        <v>83</v>
      </c>
      <c r="F34" s="1861"/>
      <c r="G34" s="1856"/>
      <c r="H34" s="1862"/>
      <c r="I34" s="1627">
        <v>81</v>
      </c>
      <c r="J34" s="1583"/>
      <c r="K34" s="1159"/>
      <c r="L34" s="1159"/>
      <c r="M34" s="1579">
        <v>0</v>
      </c>
      <c r="N34" s="1579"/>
      <c r="O34" s="1159"/>
      <c r="P34" s="1159"/>
      <c r="Q34" s="1579">
        <v>0</v>
      </c>
      <c r="S34" s="1062"/>
      <c r="T34" s="1061"/>
      <c r="U34" s="1061"/>
      <c r="V34" s="1061"/>
    </row>
    <row r="35" spans="1:22" s="1063" customFormat="1" ht="15">
      <c r="A35" s="1060">
        <v>21</v>
      </c>
      <c r="B35" s="1581"/>
      <c r="C35" s="1850"/>
      <c r="D35" s="1856"/>
      <c r="E35" s="1856">
        <v>80</v>
      </c>
      <c r="F35" s="1861"/>
      <c r="G35" s="1856"/>
      <c r="H35" s="1862"/>
      <c r="I35" s="1627">
        <v>78</v>
      </c>
      <c r="J35" s="1583"/>
      <c r="K35" s="1159"/>
      <c r="L35" s="1159"/>
      <c r="M35" s="1579">
        <v>0</v>
      </c>
      <c r="N35" s="1579"/>
      <c r="O35" s="1159"/>
      <c r="P35" s="1159"/>
      <c r="Q35" s="1579">
        <v>0</v>
      </c>
      <c r="S35" s="1062"/>
      <c r="T35" s="1061"/>
      <c r="U35" s="1061"/>
      <c r="V35" s="1061"/>
    </row>
    <row r="36" spans="1:22" s="1063" customFormat="1" ht="15">
      <c r="A36" s="1060">
        <v>22</v>
      </c>
      <c r="B36" s="1581"/>
      <c r="C36" s="1850"/>
      <c r="D36" s="1856"/>
      <c r="E36" s="1856">
        <v>84</v>
      </c>
      <c r="F36" s="1861"/>
      <c r="G36" s="1856"/>
      <c r="H36" s="1862"/>
      <c r="I36" s="1627">
        <v>75</v>
      </c>
      <c r="J36" s="1583"/>
      <c r="K36" s="1159"/>
      <c r="L36" s="1159"/>
      <c r="M36" s="1579">
        <v>0</v>
      </c>
      <c r="N36" s="1579"/>
      <c r="O36" s="1159"/>
      <c r="P36" s="1159"/>
      <c r="Q36" s="1579">
        <v>0</v>
      </c>
      <c r="S36" s="1062"/>
      <c r="T36" s="1061"/>
      <c r="U36" s="1061"/>
      <c r="V36" s="1061"/>
    </row>
    <row r="37" spans="1:22" s="1063" customFormat="1" ht="15">
      <c r="A37" s="1060">
        <v>23</v>
      </c>
      <c r="B37" s="1581"/>
      <c r="C37" s="1850"/>
      <c r="D37" s="1850"/>
      <c r="E37" s="1627">
        <v>107</v>
      </c>
      <c r="F37" s="1861"/>
      <c r="G37" s="1862"/>
      <c r="H37" s="1862"/>
      <c r="I37" s="1627">
        <v>65</v>
      </c>
      <c r="J37" s="1583"/>
      <c r="K37" s="1159"/>
      <c r="L37" s="1159"/>
      <c r="M37" s="1579">
        <v>0</v>
      </c>
      <c r="N37" s="1579"/>
      <c r="O37" s="1159"/>
      <c r="P37" s="1159"/>
      <c r="Q37" s="1579">
        <v>0</v>
      </c>
      <c r="S37" s="1062"/>
      <c r="T37" s="1061"/>
      <c r="U37" s="1061"/>
      <c r="V37" s="1061"/>
    </row>
    <row r="38" spans="1:22" s="1063" customFormat="1" ht="15">
      <c r="A38" s="1060">
        <v>24</v>
      </c>
      <c r="B38" s="1581"/>
      <c r="C38" s="1850"/>
      <c r="D38" s="1850"/>
      <c r="E38" s="1628">
        <v>105</v>
      </c>
      <c r="F38" s="1861"/>
      <c r="G38" s="1862"/>
      <c r="H38" s="1862"/>
      <c r="I38" s="1628">
        <v>50</v>
      </c>
      <c r="J38" s="1583"/>
      <c r="K38" s="1159"/>
      <c r="L38" s="1159"/>
      <c r="M38" s="1579">
        <v>0</v>
      </c>
      <c r="N38" s="1579"/>
      <c r="O38" s="1159"/>
      <c r="P38" s="1159"/>
      <c r="Q38" s="1579">
        <v>0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852"/>
      <c r="D39" s="1853"/>
      <c r="E39" s="1854">
        <f>SUM(E15:E38)</f>
        <v>2418</v>
      </c>
      <c r="F39" s="1855"/>
      <c r="G39" s="1855"/>
      <c r="H39" s="1855"/>
      <c r="I39" s="1854">
        <f>SUM(I15:I38)</f>
        <v>1373</v>
      </c>
      <c r="J39" s="1849"/>
      <c r="K39" s="1558"/>
      <c r="L39" s="1558"/>
      <c r="M39" s="1553">
        <f>SUM(M15:M38)</f>
        <v>0</v>
      </c>
      <c r="N39" s="1550"/>
      <c r="O39" s="1551"/>
      <c r="P39" s="1550"/>
      <c r="Q39" s="1556"/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3"/>
  <sheetViews>
    <sheetView zoomScale="85" zoomScaleNormal="85" zoomScaleSheetLayoutView="100" workbookViewId="0">
      <selection activeCell="Y13" sqref="Y13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40"/>
      <c r="C1" s="1578" t="s">
        <v>585</v>
      </c>
      <c r="D1" s="1054"/>
      <c r="E1" s="1054"/>
      <c r="J1" s="801"/>
      <c r="K1" s="3092" t="s">
        <v>680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/>
      <c r="C4" s="1578" t="s">
        <v>584</v>
      </c>
      <c r="D4" s="1542"/>
      <c r="E4" s="1542"/>
      <c r="I4" s="3096" t="s">
        <v>5</v>
      </c>
      <c r="J4" s="3097"/>
      <c r="K4" s="3097"/>
      <c r="L4" s="1573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593</v>
      </c>
      <c r="C10" s="3106"/>
      <c r="D10" s="3106"/>
      <c r="E10" s="3107"/>
      <c r="F10" s="3105" t="s">
        <v>594</v>
      </c>
      <c r="G10" s="3106"/>
      <c r="H10" s="3106"/>
      <c r="I10" s="3107"/>
      <c r="J10" s="3105" t="s">
        <v>593</v>
      </c>
      <c r="K10" s="3106"/>
      <c r="L10" s="3106"/>
      <c r="M10" s="3107"/>
      <c r="N10" s="3105" t="s">
        <v>594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75"/>
      <c r="F11" s="3099" t="s">
        <v>15</v>
      </c>
      <c r="G11" s="3100"/>
      <c r="H11" s="1574"/>
      <c r="I11" s="1575"/>
      <c r="J11" s="3099" t="s">
        <v>15</v>
      </c>
      <c r="K11" s="3100"/>
      <c r="L11" s="1574"/>
      <c r="M11" s="1575"/>
      <c r="N11" s="3099" t="s">
        <v>15</v>
      </c>
      <c r="O11" s="3100"/>
      <c r="P11" s="1574"/>
      <c r="Q11" s="1575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580"/>
      <c r="D14" s="1856"/>
      <c r="E14" s="1856"/>
      <c r="F14" s="1857"/>
      <c r="G14" s="1856"/>
      <c r="H14" s="1856"/>
      <c r="I14" s="1856"/>
      <c r="J14" s="1858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 ht="15">
      <c r="A15" s="1060">
        <v>1</v>
      </c>
      <c r="B15" s="1581"/>
      <c r="C15" s="1850"/>
      <c r="D15" s="1856"/>
      <c r="E15" s="1856"/>
      <c r="F15" s="1851"/>
      <c r="G15" s="1856"/>
      <c r="H15" s="1850"/>
      <c r="I15" s="1860"/>
      <c r="J15" s="1859"/>
      <c r="K15" s="1159"/>
      <c r="L15" s="1159"/>
      <c r="M15" s="1579"/>
      <c r="N15" s="1579"/>
      <c r="O15" s="1159"/>
      <c r="P15" s="1159"/>
      <c r="Q15" s="1895"/>
      <c r="S15" s="1062"/>
      <c r="T15" s="1061"/>
      <c r="U15" s="1061"/>
      <c r="V15" s="1061"/>
    </row>
    <row r="16" spans="1:22" s="1057" customFormat="1" ht="15">
      <c r="A16" s="1060">
        <v>2</v>
      </c>
      <c r="B16" s="1581"/>
      <c r="C16" s="1850"/>
      <c r="D16" s="1856"/>
      <c r="E16" s="1856"/>
      <c r="F16" s="1851"/>
      <c r="G16" s="1856"/>
      <c r="H16" s="1850"/>
      <c r="I16" s="1860"/>
      <c r="J16" s="1859"/>
      <c r="K16" s="1159"/>
      <c r="L16" s="1159"/>
      <c r="M16" s="1579"/>
      <c r="N16" s="1579"/>
      <c r="O16" s="1159"/>
      <c r="P16" s="1159"/>
      <c r="Q16" s="1895"/>
      <c r="S16" s="1062"/>
      <c r="T16" s="1061"/>
      <c r="U16" s="1061"/>
      <c r="V16" s="1061"/>
    </row>
    <row r="17" spans="1:22" s="1057" customFormat="1" ht="15">
      <c r="A17" s="1060">
        <v>3</v>
      </c>
      <c r="B17" s="1581"/>
      <c r="C17" s="1850"/>
      <c r="D17" s="1856"/>
      <c r="E17" s="1856"/>
      <c r="F17" s="1851"/>
      <c r="G17" s="1856"/>
      <c r="H17" s="1850"/>
      <c r="I17" s="1860"/>
      <c r="J17" s="1859"/>
      <c r="K17" s="1159"/>
      <c r="L17" s="1159"/>
      <c r="M17" s="1579"/>
      <c r="N17" s="1579"/>
      <c r="O17" s="1159"/>
      <c r="P17" s="1159"/>
      <c r="Q17" s="1895"/>
      <c r="S17" s="1062"/>
      <c r="T17" s="1061"/>
      <c r="U17" s="1061"/>
      <c r="V17" s="1061"/>
    </row>
    <row r="18" spans="1:22" s="1057" customFormat="1" ht="15">
      <c r="A18" s="1060">
        <v>4</v>
      </c>
      <c r="B18" s="1581"/>
      <c r="C18" s="1850"/>
      <c r="D18" s="1856"/>
      <c r="E18" s="1856"/>
      <c r="F18" s="1851"/>
      <c r="G18" s="1856"/>
      <c r="H18" s="1850"/>
      <c r="I18" s="1860"/>
      <c r="J18" s="1859"/>
      <c r="K18" s="1159"/>
      <c r="L18" s="1159"/>
      <c r="M18" s="1579"/>
      <c r="N18" s="1579"/>
      <c r="O18" s="1159"/>
      <c r="P18" s="1159"/>
      <c r="Q18" s="1895"/>
      <c r="S18" s="1062"/>
      <c r="T18" s="1061"/>
      <c r="U18" s="1061"/>
      <c r="V18" s="1061"/>
    </row>
    <row r="19" spans="1:22" s="1057" customFormat="1" ht="15">
      <c r="A19" s="1060">
        <v>5</v>
      </c>
      <c r="B19" s="1581"/>
      <c r="C19" s="1850"/>
      <c r="D19" s="1856"/>
      <c r="E19" s="1856"/>
      <c r="F19" s="1851"/>
      <c r="G19" s="1856"/>
      <c r="H19" s="1850"/>
      <c r="I19" s="1860"/>
      <c r="J19" s="1859"/>
      <c r="K19" s="1159"/>
      <c r="L19" s="1159"/>
      <c r="M19" s="1579"/>
      <c r="N19" s="1579"/>
      <c r="O19" s="1159"/>
      <c r="P19" s="1159"/>
      <c r="Q19" s="1895"/>
      <c r="S19" s="1062"/>
      <c r="T19" s="1061"/>
      <c r="U19" s="1061"/>
      <c r="V19" s="1061"/>
    </row>
    <row r="20" spans="1:22" s="1057" customFormat="1" ht="15">
      <c r="A20" s="1060">
        <v>6</v>
      </c>
      <c r="B20" s="1581"/>
      <c r="C20" s="1850"/>
      <c r="D20" s="1856"/>
      <c r="E20" s="1856"/>
      <c r="F20" s="1851"/>
      <c r="G20" s="1856"/>
      <c r="H20" s="1850"/>
      <c r="I20" s="1860"/>
      <c r="J20" s="1859"/>
      <c r="K20" s="1159"/>
      <c r="L20" s="1159"/>
      <c r="M20" s="1579"/>
      <c r="N20" s="1579"/>
      <c r="O20" s="1159"/>
      <c r="P20" s="1159"/>
      <c r="Q20" s="1895"/>
      <c r="S20" s="1062"/>
      <c r="T20" s="1061"/>
      <c r="U20" s="1061"/>
      <c r="V20" s="1061"/>
    </row>
    <row r="21" spans="1:22" s="1057" customFormat="1" ht="15">
      <c r="A21" s="1060">
        <v>7</v>
      </c>
      <c r="B21" s="1581"/>
      <c r="C21" s="1850"/>
      <c r="D21" s="1856"/>
      <c r="E21" s="1856"/>
      <c r="F21" s="1851"/>
      <c r="G21" s="1856"/>
      <c r="H21" s="1850"/>
      <c r="I21" s="1860"/>
      <c r="J21" s="1859"/>
      <c r="K21" s="1159"/>
      <c r="L21" s="1159"/>
      <c r="M21" s="1579"/>
      <c r="N21" s="1579"/>
      <c r="O21" s="1159"/>
      <c r="P21" s="1159"/>
      <c r="Q21" s="1895"/>
      <c r="S21" s="1062"/>
      <c r="T21" s="1061"/>
      <c r="U21" s="1061"/>
      <c r="V21" s="1061"/>
    </row>
    <row r="22" spans="1:22" s="1057" customFormat="1" ht="15">
      <c r="A22" s="1060">
        <v>8</v>
      </c>
      <c r="B22" s="1581"/>
      <c r="C22" s="1850"/>
      <c r="D22" s="1856"/>
      <c r="E22" s="1856"/>
      <c r="F22" s="1851"/>
      <c r="G22" s="1856"/>
      <c r="H22" s="1850"/>
      <c r="I22" s="1860"/>
      <c r="J22" s="1859"/>
      <c r="K22" s="1159"/>
      <c r="L22" s="1159"/>
      <c r="M22" s="1579"/>
      <c r="N22" s="1579"/>
      <c r="O22" s="1159"/>
      <c r="P22" s="1159"/>
      <c r="Q22" s="1895"/>
      <c r="S22" s="1062"/>
      <c r="T22" s="1061"/>
      <c r="U22" s="1061"/>
      <c r="V22" s="1061"/>
    </row>
    <row r="23" spans="1:22" s="1057" customFormat="1" ht="15">
      <c r="A23" s="1060">
        <v>9</v>
      </c>
      <c r="B23" s="1581"/>
      <c r="C23" s="1850"/>
      <c r="D23" s="1856"/>
      <c r="E23" s="1856"/>
      <c r="F23" s="1851"/>
      <c r="G23" s="1856"/>
      <c r="H23" s="1850"/>
      <c r="I23" s="1860"/>
      <c r="J23" s="1859"/>
      <c r="K23" s="1159"/>
      <c r="L23" s="1159"/>
      <c r="M23" s="1579"/>
      <c r="N23" s="1579"/>
      <c r="O23" s="1159"/>
      <c r="P23" s="1159"/>
      <c r="Q23" s="1895"/>
      <c r="S23" s="1062"/>
      <c r="T23" s="1061"/>
      <c r="U23" s="1061"/>
      <c r="V23" s="1061"/>
    </row>
    <row r="24" spans="1:22" s="1057" customFormat="1" ht="15">
      <c r="A24" s="1060">
        <v>10</v>
      </c>
      <c r="B24" s="1581"/>
      <c r="C24" s="1850"/>
      <c r="D24" s="1856"/>
      <c r="E24" s="1856"/>
      <c r="F24" s="1851"/>
      <c r="G24" s="1856"/>
      <c r="H24" s="1850"/>
      <c r="I24" s="1860"/>
      <c r="J24" s="1859"/>
      <c r="K24" s="1159"/>
      <c r="L24" s="1159"/>
      <c r="M24" s="1579"/>
      <c r="N24" s="1579"/>
      <c r="O24" s="1159"/>
      <c r="P24" s="1159"/>
      <c r="Q24" s="1895"/>
      <c r="S24" s="1062"/>
      <c r="T24" s="1061"/>
      <c r="U24" s="1061"/>
      <c r="V24" s="1061"/>
    </row>
    <row r="25" spans="1:22" s="1057" customFormat="1" ht="15">
      <c r="A25" s="1060">
        <v>11</v>
      </c>
      <c r="B25" s="1581"/>
      <c r="C25" s="1850"/>
      <c r="D25" s="1856"/>
      <c r="E25" s="1856"/>
      <c r="F25" s="1851"/>
      <c r="G25" s="1856"/>
      <c r="H25" s="1850"/>
      <c r="I25" s="1860"/>
      <c r="J25" s="1859"/>
      <c r="K25" s="1159"/>
      <c r="L25" s="1159"/>
      <c r="M25" s="1579"/>
      <c r="N25" s="1579"/>
      <c r="O25" s="1159"/>
      <c r="P25" s="1159"/>
      <c r="Q25" s="1895"/>
      <c r="S25" s="1062"/>
      <c r="T25" s="1061"/>
      <c r="U25" s="1061"/>
      <c r="V25" s="1061"/>
    </row>
    <row r="26" spans="1:22" s="1057" customFormat="1" ht="15">
      <c r="A26" s="1060">
        <v>12</v>
      </c>
      <c r="B26" s="1581"/>
      <c r="C26" s="1850"/>
      <c r="D26" s="1856"/>
      <c r="E26" s="1856"/>
      <c r="F26" s="1851"/>
      <c r="G26" s="1856"/>
      <c r="H26" s="1850"/>
      <c r="I26" s="1860"/>
      <c r="J26" s="1859"/>
      <c r="K26" s="1159"/>
      <c r="L26" s="1159"/>
      <c r="M26" s="1579"/>
      <c r="N26" s="1579"/>
      <c r="O26" s="1159"/>
      <c r="P26" s="1159"/>
      <c r="Q26" s="1895"/>
      <c r="S26" s="1062"/>
      <c r="T26" s="1061"/>
      <c r="U26" s="1061"/>
      <c r="V26" s="1061"/>
    </row>
    <row r="27" spans="1:22" s="1057" customFormat="1" ht="15">
      <c r="A27" s="1060">
        <v>13</v>
      </c>
      <c r="B27" s="1581"/>
      <c r="C27" s="1850"/>
      <c r="D27" s="1856"/>
      <c r="E27" s="1856"/>
      <c r="F27" s="1851"/>
      <c r="G27" s="1856"/>
      <c r="H27" s="1850"/>
      <c r="I27" s="1860"/>
      <c r="J27" s="1859"/>
      <c r="K27" s="1159"/>
      <c r="L27" s="1159"/>
      <c r="M27" s="1579"/>
      <c r="N27" s="1579"/>
      <c r="O27" s="1159"/>
      <c r="P27" s="1159"/>
      <c r="Q27" s="1895"/>
      <c r="S27" s="1062"/>
      <c r="T27" s="1061"/>
      <c r="U27" s="1061"/>
      <c r="V27" s="1061"/>
    </row>
    <row r="28" spans="1:22" s="1057" customFormat="1" ht="15">
      <c r="A28" s="1060">
        <v>14</v>
      </c>
      <c r="B28" s="1581"/>
      <c r="C28" s="1850"/>
      <c r="D28" s="1856"/>
      <c r="E28" s="1856"/>
      <c r="F28" s="1851"/>
      <c r="G28" s="1856"/>
      <c r="H28" s="1850"/>
      <c r="I28" s="1860"/>
      <c r="J28" s="1859"/>
      <c r="K28" s="1159"/>
      <c r="L28" s="1159"/>
      <c r="M28" s="1579"/>
      <c r="N28" s="1579"/>
      <c r="O28" s="1159"/>
      <c r="P28" s="1159"/>
      <c r="Q28" s="1895"/>
      <c r="S28" s="1062"/>
      <c r="T28" s="1061"/>
      <c r="U28" s="1061"/>
      <c r="V28" s="1061"/>
    </row>
    <row r="29" spans="1:22" s="1057" customFormat="1" ht="15">
      <c r="A29" s="1060">
        <v>15</v>
      </c>
      <c r="B29" s="1581"/>
      <c r="C29" s="1850"/>
      <c r="D29" s="1856"/>
      <c r="E29" s="1856"/>
      <c r="F29" s="1851"/>
      <c r="G29" s="1856"/>
      <c r="H29" s="1850"/>
      <c r="I29" s="1860"/>
      <c r="J29" s="1859"/>
      <c r="K29" s="1159"/>
      <c r="L29" s="1159"/>
      <c r="M29" s="1579"/>
      <c r="N29" s="1579"/>
      <c r="O29" s="1159"/>
      <c r="P29" s="1159"/>
      <c r="Q29" s="1895"/>
      <c r="S29" s="1062"/>
      <c r="T29" s="1061"/>
      <c r="U29" s="1061"/>
      <c r="V29" s="1061"/>
    </row>
    <row r="30" spans="1:22" s="1057" customFormat="1" ht="15">
      <c r="A30" s="1060">
        <v>16</v>
      </c>
      <c r="B30" s="1581"/>
      <c r="C30" s="1850"/>
      <c r="D30" s="1856"/>
      <c r="E30" s="1856"/>
      <c r="F30" s="1851"/>
      <c r="G30" s="1856"/>
      <c r="H30" s="1850"/>
      <c r="I30" s="1860"/>
      <c r="J30" s="1859"/>
      <c r="K30" s="1159"/>
      <c r="L30" s="1159"/>
      <c r="M30" s="1579"/>
      <c r="N30" s="1579"/>
      <c r="O30" s="1159"/>
      <c r="P30" s="1159"/>
      <c r="Q30" s="1895"/>
      <c r="S30" s="1062"/>
      <c r="T30" s="1061"/>
      <c r="U30" s="1061"/>
      <c r="V30" s="1061"/>
    </row>
    <row r="31" spans="1:22" s="1063" customFormat="1" ht="15">
      <c r="A31" s="1060">
        <v>17</v>
      </c>
      <c r="B31" s="1581"/>
      <c r="C31" s="1850"/>
      <c r="D31" s="1856"/>
      <c r="E31" s="1856"/>
      <c r="F31" s="1851"/>
      <c r="G31" s="1856"/>
      <c r="H31" s="1850"/>
      <c r="I31" s="1860"/>
      <c r="J31" s="1859"/>
      <c r="K31" s="1159"/>
      <c r="L31" s="1159"/>
      <c r="M31" s="1579"/>
      <c r="N31" s="1579"/>
      <c r="O31" s="1159"/>
      <c r="P31" s="1159"/>
      <c r="Q31" s="1895"/>
      <c r="S31" s="1062"/>
      <c r="T31" s="1061"/>
      <c r="U31" s="1061"/>
      <c r="V31" s="1061"/>
    </row>
    <row r="32" spans="1:22" s="1063" customFormat="1" ht="15">
      <c r="A32" s="1060">
        <v>18</v>
      </c>
      <c r="B32" s="1581"/>
      <c r="C32" s="1850"/>
      <c r="D32" s="1856"/>
      <c r="E32" s="1856"/>
      <c r="F32" s="1851"/>
      <c r="G32" s="1856"/>
      <c r="H32" s="1850"/>
      <c r="I32" s="1860"/>
      <c r="J32" s="1859"/>
      <c r="K32" s="1159"/>
      <c r="L32" s="1159"/>
      <c r="M32" s="1579"/>
      <c r="N32" s="1579"/>
      <c r="O32" s="1159"/>
      <c r="P32" s="1159"/>
      <c r="Q32" s="1895"/>
      <c r="S32" s="1062"/>
      <c r="T32" s="1061"/>
      <c r="U32" s="1061"/>
      <c r="V32" s="1061"/>
    </row>
    <row r="33" spans="1:22" s="1063" customFormat="1" ht="15">
      <c r="A33" s="1060">
        <v>19</v>
      </c>
      <c r="B33" s="1581"/>
      <c r="C33" s="1850"/>
      <c r="D33" s="1856"/>
      <c r="E33" s="1856"/>
      <c r="F33" s="1851"/>
      <c r="G33" s="1856"/>
      <c r="H33" s="1850"/>
      <c r="I33" s="1860"/>
      <c r="J33" s="1859"/>
      <c r="K33" s="1159"/>
      <c r="L33" s="1159"/>
      <c r="M33" s="1579"/>
      <c r="N33" s="1579"/>
      <c r="O33" s="1159"/>
      <c r="P33" s="1159"/>
      <c r="Q33" s="1895"/>
      <c r="S33" s="1062"/>
      <c r="T33" s="1061"/>
      <c r="U33" s="1061"/>
      <c r="V33" s="1061"/>
    </row>
    <row r="34" spans="1:22" s="1063" customFormat="1" ht="15">
      <c r="A34" s="1060">
        <v>20</v>
      </c>
      <c r="B34" s="1581"/>
      <c r="C34" s="1850"/>
      <c r="D34" s="1856"/>
      <c r="E34" s="1856"/>
      <c r="F34" s="1851"/>
      <c r="G34" s="1856"/>
      <c r="H34" s="1850"/>
      <c r="I34" s="1860"/>
      <c r="J34" s="1859"/>
      <c r="K34" s="1159"/>
      <c r="L34" s="1159"/>
      <c r="M34" s="1579"/>
      <c r="N34" s="1579"/>
      <c r="O34" s="1159"/>
      <c r="P34" s="1159"/>
      <c r="Q34" s="1895"/>
      <c r="S34" s="1062"/>
      <c r="T34" s="1061"/>
      <c r="U34" s="1061"/>
      <c r="V34" s="1061"/>
    </row>
    <row r="35" spans="1:22" s="1063" customFormat="1" ht="15">
      <c r="A35" s="1060">
        <v>21</v>
      </c>
      <c r="B35" s="1581"/>
      <c r="C35" s="1850"/>
      <c r="D35" s="1856"/>
      <c r="E35" s="1856"/>
      <c r="F35" s="1851"/>
      <c r="G35" s="1856"/>
      <c r="H35" s="1850"/>
      <c r="I35" s="1860"/>
      <c r="J35" s="1859"/>
      <c r="K35" s="1159"/>
      <c r="L35" s="1159"/>
      <c r="M35" s="1579"/>
      <c r="N35" s="1579"/>
      <c r="O35" s="1159"/>
      <c r="P35" s="1159"/>
      <c r="Q35" s="1895"/>
      <c r="S35" s="1062"/>
      <c r="T35" s="1061"/>
      <c r="U35" s="1061"/>
      <c r="V35" s="1061"/>
    </row>
    <row r="36" spans="1:22" s="1063" customFormat="1" ht="15">
      <c r="A36" s="1060">
        <v>22</v>
      </c>
      <c r="B36" s="1581"/>
      <c r="C36" s="1850"/>
      <c r="D36" s="1856"/>
      <c r="E36" s="1856"/>
      <c r="F36" s="1851"/>
      <c r="G36" s="1856"/>
      <c r="H36" s="1850"/>
      <c r="I36" s="1860"/>
      <c r="J36" s="1859"/>
      <c r="K36" s="1159"/>
      <c r="L36" s="1159"/>
      <c r="M36" s="1579"/>
      <c r="N36" s="1579"/>
      <c r="O36" s="1159"/>
      <c r="P36" s="1159"/>
      <c r="Q36" s="1895"/>
      <c r="S36" s="1062"/>
      <c r="T36" s="1061"/>
      <c r="U36" s="1061"/>
      <c r="V36" s="1061"/>
    </row>
    <row r="37" spans="1:22" s="1063" customFormat="1" ht="15">
      <c r="A37" s="1060">
        <v>23</v>
      </c>
      <c r="B37" s="1581"/>
      <c r="C37" s="1850"/>
      <c r="D37" s="1850"/>
      <c r="E37" s="1860"/>
      <c r="F37" s="1851"/>
      <c r="G37" s="1850"/>
      <c r="H37" s="1850"/>
      <c r="I37" s="1860"/>
      <c r="J37" s="1859"/>
      <c r="K37" s="1159"/>
      <c r="L37" s="1159"/>
      <c r="M37" s="1579"/>
      <c r="N37" s="1579"/>
      <c r="O37" s="1159"/>
      <c r="P37" s="1159"/>
      <c r="Q37" s="1895"/>
      <c r="S37" s="1062"/>
      <c r="T37" s="1061"/>
      <c r="U37" s="1061"/>
      <c r="V37" s="1061"/>
    </row>
    <row r="38" spans="1:22" s="1063" customFormat="1" ht="15">
      <c r="A38" s="1060">
        <v>24</v>
      </c>
      <c r="B38" s="1581"/>
      <c r="C38" s="1850"/>
      <c r="D38" s="1850"/>
      <c r="E38" s="1860"/>
      <c r="F38" s="1851"/>
      <c r="G38" s="1850"/>
      <c r="H38" s="1850"/>
      <c r="I38" s="1860"/>
      <c r="J38" s="1859"/>
      <c r="K38" s="1159"/>
      <c r="L38" s="1159"/>
      <c r="M38" s="1579"/>
      <c r="N38" s="1579"/>
      <c r="O38" s="1159"/>
      <c r="P38" s="1159"/>
      <c r="Q38" s="1895"/>
      <c r="S38" s="1062"/>
      <c r="T38" s="1061"/>
      <c r="U38" s="1061"/>
      <c r="V38" s="1061"/>
    </row>
    <row r="39" spans="1:22" s="1063" customFormat="1" ht="15">
      <c r="A39" s="1060" t="s">
        <v>19</v>
      </c>
      <c r="B39" s="1550"/>
      <c r="C39" s="1852"/>
      <c r="D39" s="1853"/>
      <c r="E39" s="1854">
        <f>SUM(E15:E38)</f>
        <v>0</v>
      </c>
      <c r="F39" s="1855"/>
      <c r="G39" s="1855"/>
      <c r="H39" s="1855"/>
      <c r="I39" s="1854">
        <f>SUM(I15:I38)</f>
        <v>0</v>
      </c>
      <c r="J39" s="1855"/>
      <c r="K39" s="1558"/>
      <c r="L39" s="1558"/>
      <c r="M39" s="1896">
        <f>SUM(M15:M38)</f>
        <v>0</v>
      </c>
      <c r="N39" s="1550"/>
      <c r="O39" s="1551"/>
      <c r="P39" s="1550"/>
      <c r="Q39" s="1897">
        <f>SUM(Q15:Q38)</f>
        <v>0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topLeftCell="B1" zoomScale="85" zoomScaleNormal="85" zoomScaleSheetLayoutView="100" workbookViewId="0">
      <selection activeCell="M15" sqref="M15:M38"/>
    </sheetView>
  </sheetViews>
  <sheetFormatPr defaultRowHeight="12.75"/>
  <cols>
    <col min="1" max="3" width="11.28515625" style="1065" customWidth="1"/>
    <col min="4" max="4" width="11.28515625" style="1065" hidden="1" customWidth="1"/>
    <col min="5" max="5" width="12.7109375" style="1065" customWidth="1"/>
    <col min="6" max="7" width="11.28515625" style="1065" customWidth="1"/>
    <col min="8" max="8" width="11.28515625" style="1065" hidden="1" customWidth="1"/>
    <col min="9" max="9" width="13.140625" style="1065" customWidth="1"/>
    <col min="10" max="11" width="11.28515625" style="1065" customWidth="1"/>
    <col min="12" max="12" width="11.28515625" style="1065" hidden="1" customWidth="1"/>
    <col min="13" max="13" width="14.7109375" style="1065" customWidth="1"/>
    <col min="14" max="15" width="11.28515625" style="1065" customWidth="1"/>
    <col min="16" max="16" width="11.28515625" style="1065" hidden="1" customWidth="1"/>
    <col min="17" max="17" width="13.5703125" style="1065" customWidth="1"/>
    <col min="18" max="16384" width="9.140625" style="1065"/>
  </cols>
  <sheetData>
    <row r="1" spans="1:22" s="1053" customFormat="1" ht="18.75" customHeight="1">
      <c r="B1" s="1540"/>
      <c r="C1" s="1578" t="s">
        <v>598</v>
      </c>
      <c r="D1" s="1054"/>
      <c r="E1" s="1054"/>
      <c r="J1" s="801"/>
      <c r="K1" s="3092" t="s">
        <v>596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/>
      <c r="C4" s="1578" t="s">
        <v>597</v>
      </c>
      <c r="D4" s="1542"/>
      <c r="E4" s="1542"/>
      <c r="I4" s="3096" t="s">
        <v>5</v>
      </c>
      <c r="J4" s="3097"/>
      <c r="K4" s="3097"/>
      <c r="L4" s="1573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707</v>
      </c>
      <c r="C10" s="3106"/>
      <c r="D10" s="3106"/>
      <c r="E10" s="3107"/>
      <c r="F10" s="3105" t="s">
        <v>706</v>
      </c>
      <c r="G10" s="3106"/>
      <c r="H10" s="3106"/>
      <c r="I10" s="3107"/>
      <c r="J10" s="3105" t="str">
        <f>B10</f>
        <v>яч. 17 ф. Город-3</v>
      </c>
      <c r="K10" s="3106"/>
      <c r="L10" s="3106"/>
      <c r="M10" s="3107"/>
      <c r="N10" s="3105" t="s">
        <v>706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75"/>
      <c r="F11" s="3099" t="s">
        <v>15</v>
      </c>
      <c r="G11" s="3100"/>
      <c r="H11" s="1574"/>
      <c r="I11" s="1575"/>
      <c r="J11" s="3099" t="s">
        <v>15</v>
      </c>
      <c r="K11" s="3100"/>
      <c r="L11" s="1574"/>
      <c r="M11" s="1575"/>
      <c r="N11" s="3099" t="s">
        <v>15</v>
      </c>
      <c r="O11" s="3100"/>
      <c r="P11" s="1574"/>
      <c r="Q11" s="1575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580"/>
      <c r="D14" s="1159"/>
      <c r="E14" s="1159"/>
      <c r="F14" s="1579"/>
      <c r="G14" s="1159"/>
      <c r="H14" s="1159"/>
      <c r="I14" s="1159"/>
      <c r="J14" s="1581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>
      <c r="A15" s="1060">
        <v>1</v>
      </c>
      <c r="B15" s="1581"/>
      <c r="C15" s="1159"/>
      <c r="D15" s="1159"/>
      <c r="E15" s="1984">
        <v>584</v>
      </c>
      <c r="F15" s="1579"/>
      <c r="G15" s="1159"/>
      <c r="H15" s="1159"/>
      <c r="I15" s="1984">
        <v>743</v>
      </c>
      <c r="J15" s="1581"/>
      <c r="K15" s="1159"/>
      <c r="L15" s="1159"/>
      <c r="M15" s="1984">
        <v>321</v>
      </c>
      <c r="N15" s="1579"/>
      <c r="O15" s="1159"/>
      <c r="P15" s="1159"/>
      <c r="Q15" s="1984">
        <v>623</v>
      </c>
      <c r="S15" s="1062"/>
      <c r="T15" s="1061"/>
      <c r="U15" s="1061"/>
      <c r="V15" s="1061"/>
    </row>
    <row r="16" spans="1:22" s="1057" customFormat="1">
      <c r="A16" s="1060">
        <v>2</v>
      </c>
      <c r="B16" s="1581"/>
      <c r="C16" s="1159"/>
      <c r="D16" s="1159"/>
      <c r="E16" s="1987">
        <v>553</v>
      </c>
      <c r="F16" s="1579"/>
      <c r="G16" s="1159"/>
      <c r="H16" s="1159"/>
      <c r="I16" s="1987">
        <v>799</v>
      </c>
      <c r="J16" s="1581"/>
      <c r="K16" s="1159"/>
      <c r="L16" s="1159"/>
      <c r="M16" s="1987">
        <v>324</v>
      </c>
      <c r="N16" s="1579"/>
      <c r="O16" s="1159"/>
      <c r="P16" s="1159"/>
      <c r="Q16" s="1987">
        <v>710</v>
      </c>
      <c r="S16" s="1062"/>
      <c r="T16" s="1061"/>
      <c r="U16" s="1061"/>
      <c r="V16" s="1061"/>
    </row>
    <row r="17" spans="1:22" s="1057" customFormat="1">
      <c r="A17" s="1060">
        <v>3</v>
      </c>
      <c r="B17" s="1581"/>
      <c r="C17" s="1159"/>
      <c r="D17" s="1159"/>
      <c r="E17" s="1987">
        <v>484</v>
      </c>
      <c r="F17" s="1579"/>
      <c r="G17" s="1159"/>
      <c r="H17" s="1159"/>
      <c r="I17" s="1987">
        <v>762</v>
      </c>
      <c r="J17" s="1581"/>
      <c r="K17" s="1159"/>
      <c r="L17" s="1159"/>
      <c r="M17" s="1987">
        <v>275</v>
      </c>
      <c r="N17" s="1579"/>
      <c r="O17" s="1159"/>
      <c r="P17" s="1159"/>
      <c r="Q17" s="1987">
        <v>709</v>
      </c>
      <c r="S17" s="1062"/>
      <c r="T17" s="1061"/>
      <c r="U17" s="1061"/>
      <c r="V17" s="1061"/>
    </row>
    <row r="18" spans="1:22" s="1057" customFormat="1">
      <c r="A18" s="1060">
        <v>4</v>
      </c>
      <c r="B18" s="1581"/>
      <c r="C18" s="1159"/>
      <c r="D18" s="1159"/>
      <c r="E18" s="1987">
        <v>463</v>
      </c>
      <c r="F18" s="1579"/>
      <c r="G18" s="1159"/>
      <c r="H18" s="1159"/>
      <c r="I18" s="1987">
        <v>707</v>
      </c>
      <c r="J18" s="1581"/>
      <c r="K18" s="1159"/>
      <c r="L18" s="1159"/>
      <c r="M18" s="1987">
        <v>257</v>
      </c>
      <c r="N18" s="1579"/>
      <c r="O18" s="1159"/>
      <c r="P18" s="1159"/>
      <c r="Q18" s="1987">
        <v>635</v>
      </c>
      <c r="S18" s="1062"/>
      <c r="T18" s="1061"/>
      <c r="U18" s="1061"/>
      <c r="V18" s="1061"/>
    </row>
    <row r="19" spans="1:22" s="1057" customFormat="1">
      <c r="A19" s="1060">
        <v>5</v>
      </c>
      <c r="B19" s="1581"/>
      <c r="C19" s="1159"/>
      <c r="D19" s="1159"/>
      <c r="E19" s="1987">
        <v>459</v>
      </c>
      <c r="F19" s="1579"/>
      <c r="G19" s="1159"/>
      <c r="H19" s="1159"/>
      <c r="I19" s="1987">
        <v>751</v>
      </c>
      <c r="J19" s="1581"/>
      <c r="K19" s="1159"/>
      <c r="L19" s="1159"/>
      <c r="M19" s="1987">
        <v>251</v>
      </c>
      <c r="N19" s="1579"/>
      <c r="O19" s="1159"/>
      <c r="P19" s="1159"/>
      <c r="Q19" s="1987">
        <v>683</v>
      </c>
      <c r="S19" s="1062"/>
      <c r="T19" s="1061"/>
      <c r="U19" s="1061"/>
      <c r="V19" s="1061"/>
    </row>
    <row r="20" spans="1:22" s="1057" customFormat="1">
      <c r="A20" s="1060">
        <v>6</v>
      </c>
      <c r="B20" s="1581"/>
      <c r="C20" s="1159"/>
      <c r="D20" s="1159"/>
      <c r="E20" s="1987">
        <v>496</v>
      </c>
      <c r="F20" s="1579"/>
      <c r="G20" s="1159"/>
      <c r="H20" s="1159"/>
      <c r="I20" s="1987">
        <v>705</v>
      </c>
      <c r="J20" s="1581"/>
      <c r="K20" s="1159"/>
      <c r="L20" s="1159"/>
      <c r="M20" s="1987">
        <v>267</v>
      </c>
      <c r="N20" s="1579"/>
      <c r="O20" s="1159"/>
      <c r="P20" s="1159"/>
      <c r="Q20" s="1987">
        <v>670</v>
      </c>
      <c r="S20" s="1062"/>
      <c r="T20" s="1061"/>
      <c r="U20" s="1061"/>
      <c r="V20" s="1061"/>
    </row>
    <row r="21" spans="1:22" s="1057" customFormat="1">
      <c r="A21" s="1060">
        <v>7</v>
      </c>
      <c r="B21" s="1581"/>
      <c r="C21" s="1159"/>
      <c r="D21" s="1159"/>
      <c r="E21" s="1987">
        <v>636</v>
      </c>
      <c r="F21" s="1579"/>
      <c r="G21" s="1159"/>
      <c r="H21" s="1159"/>
      <c r="I21" s="1987">
        <v>787</v>
      </c>
      <c r="J21" s="1581"/>
      <c r="K21" s="1159"/>
      <c r="L21" s="1159"/>
      <c r="M21" s="1987">
        <v>279</v>
      </c>
      <c r="N21" s="1579"/>
      <c r="O21" s="1159"/>
      <c r="P21" s="1159"/>
      <c r="Q21" s="1987">
        <v>688</v>
      </c>
      <c r="S21" s="1062"/>
      <c r="T21" s="1061"/>
      <c r="U21" s="1061"/>
      <c r="V21" s="1061"/>
    </row>
    <row r="22" spans="1:22" s="1057" customFormat="1">
      <c r="A22" s="1060">
        <v>8</v>
      </c>
      <c r="B22" s="1581"/>
      <c r="C22" s="1159"/>
      <c r="D22" s="1159"/>
      <c r="E22" s="1987">
        <v>666</v>
      </c>
      <c r="F22" s="1579"/>
      <c r="G22" s="1159"/>
      <c r="H22" s="1159"/>
      <c r="I22" s="1987">
        <v>724</v>
      </c>
      <c r="J22" s="1581"/>
      <c r="K22" s="1159"/>
      <c r="L22" s="1159"/>
      <c r="M22" s="1987">
        <v>280</v>
      </c>
      <c r="N22" s="1579"/>
      <c r="O22" s="1159"/>
      <c r="P22" s="1159"/>
      <c r="Q22" s="1987">
        <v>546</v>
      </c>
      <c r="S22" s="1062"/>
      <c r="T22" s="1061"/>
      <c r="U22" s="1061"/>
      <c r="V22" s="1061"/>
    </row>
    <row r="23" spans="1:22" s="1057" customFormat="1">
      <c r="A23" s="1060">
        <v>9</v>
      </c>
      <c r="B23" s="1581"/>
      <c r="C23" s="1159"/>
      <c r="D23" s="1159"/>
      <c r="E23" s="1987">
        <v>737</v>
      </c>
      <c r="F23" s="1579"/>
      <c r="G23" s="1159"/>
      <c r="H23" s="1159"/>
      <c r="I23" s="1987">
        <v>1088</v>
      </c>
      <c r="J23" s="1581"/>
      <c r="K23" s="1159"/>
      <c r="L23" s="1159"/>
      <c r="M23" s="1987">
        <v>278</v>
      </c>
      <c r="N23" s="1579"/>
      <c r="O23" s="1159"/>
      <c r="P23" s="1159"/>
      <c r="Q23" s="1987">
        <v>823</v>
      </c>
      <c r="S23" s="1062"/>
      <c r="T23" s="1061"/>
      <c r="U23" s="1061"/>
      <c r="V23" s="1061"/>
    </row>
    <row r="24" spans="1:22" s="1057" customFormat="1">
      <c r="A24" s="1060">
        <v>10</v>
      </c>
      <c r="B24" s="1581"/>
      <c r="C24" s="1159"/>
      <c r="D24" s="1159"/>
      <c r="E24" s="1989">
        <v>780</v>
      </c>
      <c r="F24" s="1579"/>
      <c r="G24" s="1159"/>
      <c r="H24" s="1159"/>
      <c r="I24" s="1989">
        <v>966</v>
      </c>
      <c r="J24" s="1581"/>
      <c r="K24" s="1159"/>
      <c r="L24" s="1159"/>
      <c r="M24" s="1989">
        <v>281</v>
      </c>
      <c r="N24" s="1579"/>
      <c r="O24" s="1159"/>
      <c r="P24" s="1159"/>
      <c r="Q24" s="1989">
        <v>789</v>
      </c>
      <c r="S24" s="1062"/>
      <c r="T24" s="1061"/>
      <c r="U24" s="1061"/>
      <c r="V24" s="1061"/>
    </row>
    <row r="25" spans="1:22" s="1057" customFormat="1">
      <c r="A25" s="1060">
        <v>11</v>
      </c>
      <c r="B25" s="1581"/>
      <c r="C25" s="1159"/>
      <c r="D25" s="1159"/>
      <c r="E25" s="1989">
        <v>801</v>
      </c>
      <c r="F25" s="1579"/>
      <c r="G25" s="1159"/>
      <c r="H25" s="1159"/>
      <c r="I25" s="1989">
        <v>763</v>
      </c>
      <c r="J25" s="1581"/>
      <c r="K25" s="1159"/>
      <c r="L25" s="1159"/>
      <c r="M25" s="1989">
        <v>294</v>
      </c>
      <c r="N25" s="1579"/>
      <c r="O25" s="1159"/>
      <c r="P25" s="1159"/>
      <c r="Q25" s="1989">
        <v>558</v>
      </c>
      <c r="S25" s="1062"/>
      <c r="T25" s="1061"/>
      <c r="U25" s="1061"/>
      <c r="V25" s="1061"/>
    </row>
    <row r="26" spans="1:22" s="1057" customFormat="1">
      <c r="A26" s="1060">
        <v>12</v>
      </c>
      <c r="B26" s="1581"/>
      <c r="C26" s="1159"/>
      <c r="D26" s="1159"/>
      <c r="E26" s="1989">
        <v>799</v>
      </c>
      <c r="F26" s="1579"/>
      <c r="G26" s="1159"/>
      <c r="H26" s="1159"/>
      <c r="I26" s="1989">
        <v>149</v>
      </c>
      <c r="J26" s="1581"/>
      <c r="K26" s="1159"/>
      <c r="L26" s="1159"/>
      <c r="M26" s="1989">
        <v>288</v>
      </c>
      <c r="N26" s="1579"/>
      <c r="O26" s="1159"/>
      <c r="P26" s="1159"/>
      <c r="Q26" s="1989">
        <v>77</v>
      </c>
      <c r="S26" s="1062"/>
      <c r="T26" s="1061"/>
      <c r="U26" s="1061"/>
      <c r="V26" s="1061"/>
    </row>
    <row r="27" spans="1:22" s="1057" customFormat="1">
      <c r="A27" s="1060">
        <v>13</v>
      </c>
      <c r="B27" s="1581"/>
      <c r="C27" s="1159"/>
      <c r="D27" s="1159"/>
      <c r="E27" s="1989">
        <v>786</v>
      </c>
      <c r="F27" s="1579"/>
      <c r="G27" s="1159"/>
      <c r="H27" s="1159"/>
      <c r="I27" s="1989">
        <v>145</v>
      </c>
      <c r="J27" s="1581"/>
      <c r="K27" s="1159"/>
      <c r="L27" s="1159"/>
      <c r="M27" s="1989">
        <v>294</v>
      </c>
      <c r="N27" s="1579"/>
      <c r="O27" s="1159"/>
      <c r="P27" s="1159"/>
      <c r="Q27" s="1989">
        <v>79</v>
      </c>
      <c r="S27" s="1062"/>
      <c r="T27" s="1061"/>
      <c r="U27" s="1061"/>
      <c r="V27" s="1061"/>
    </row>
    <row r="28" spans="1:22" s="1057" customFormat="1">
      <c r="A28" s="1060">
        <v>14</v>
      </c>
      <c r="B28" s="1581"/>
      <c r="C28" s="1159"/>
      <c r="D28" s="1159"/>
      <c r="E28" s="1989">
        <v>745</v>
      </c>
      <c r="F28" s="1579"/>
      <c r="G28" s="1159"/>
      <c r="H28" s="1159"/>
      <c r="I28" s="1989">
        <v>145</v>
      </c>
      <c r="J28" s="1581"/>
      <c r="K28" s="1159"/>
      <c r="L28" s="1159"/>
      <c r="M28" s="1989">
        <v>280</v>
      </c>
      <c r="N28" s="1579"/>
      <c r="O28" s="1159"/>
      <c r="P28" s="1159"/>
      <c r="Q28" s="1989">
        <v>77</v>
      </c>
      <c r="S28" s="1062"/>
      <c r="T28" s="1061"/>
      <c r="U28" s="1061"/>
      <c r="V28" s="1061"/>
    </row>
    <row r="29" spans="1:22" s="1057" customFormat="1">
      <c r="A29" s="1060">
        <v>15</v>
      </c>
      <c r="B29" s="1581"/>
      <c r="C29" s="1159"/>
      <c r="D29" s="1159"/>
      <c r="E29" s="1989">
        <v>733</v>
      </c>
      <c r="F29" s="1579"/>
      <c r="G29" s="1159"/>
      <c r="H29" s="1159"/>
      <c r="I29" s="1989">
        <v>145</v>
      </c>
      <c r="J29" s="1581"/>
      <c r="K29" s="1159"/>
      <c r="L29" s="1159"/>
      <c r="M29" s="1989">
        <v>281</v>
      </c>
      <c r="N29" s="1579"/>
      <c r="O29" s="1159"/>
      <c r="P29" s="1159"/>
      <c r="Q29" s="1989">
        <v>73</v>
      </c>
      <c r="S29" s="1062"/>
      <c r="T29" s="1061"/>
      <c r="U29" s="1061"/>
      <c r="V29" s="1061"/>
    </row>
    <row r="30" spans="1:22" s="1057" customFormat="1">
      <c r="A30" s="1060">
        <v>16</v>
      </c>
      <c r="B30" s="1581"/>
      <c r="C30" s="1159"/>
      <c r="D30" s="1159"/>
      <c r="E30" s="1989">
        <v>722</v>
      </c>
      <c r="F30" s="1579"/>
      <c r="G30" s="1159"/>
      <c r="H30" s="1159"/>
      <c r="I30" s="1989">
        <v>145</v>
      </c>
      <c r="J30" s="1581"/>
      <c r="K30" s="1159"/>
      <c r="L30" s="1159"/>
      <c r="M30" s="1989">
        <v>283</v>
      </c>
      <c r="N30" s="1579"/>
      <c r="O30" s="1159"/>
      <c r="P30" s="1159"/>
      <c r="Q30" s="1989">
        <v>77</v>
      </c>
      <c r="S30" s="1062"/>
      <c r="T30" s="1061"/>
      <c r="U30" s="1061"/>
      <c r="V30" s="1061"/>
    </row>
    <row r="31" spans="1:22" s="1063" customFormat="1">
      <c r="A31" s="1060">
        <v>17</v>
      </c>
      <c r="B31" s="1581"/>
      <c r="C31" s="1159"/>
      <c r="D31" s="1159"/>
      <c r="E31" s="1989">
        <v>736</v>
      </c>
      <c r="F31" s="1579"/>
      <c r="G31" s="1159"/>
      <c r="H31" s="1159"/>
      <c r="I31" s="1989">
        <v>527</v>
      </c>
      <c r="J31" s="1581"/>
      <c r="K31" s="1159"/>
      <c r="L31" s="1159"/>
      <c r="M31" s="1989">
        <v>287</v>
      </c>
      <c r="N31" s="1579"/>
      <c r="O31" s="1159"/>
      <c r="P31" s="1159"/>
      <c r="Q31" s="1989">
        <v>394</v>
      </c>
      <c r="S31" s="1062"/>
      <c r="T31" s="1061"/>
      <c r="U31" s="1061"/>
      <c r="V31" s="1061"/>
    </row>
    <row r="32" spans="1:22" s="1063" customFormat="1">
      <c r="A32" s="1060">
        <v>18</v>
      </c>
      <c r="B32" s="1581"/>
      <c r="C32" s="1159"/>
      <c r="D32" s="1159"/>
      <c r="E32" s="1989">
        <v>748</v>
      </c>
      <c r="F32" s="1579"/>
      <c r="G32" s="1159"/>
      <c r="H32" s="1159"/>
      <c r="I32" s="1989">
        <v>848</v>
      </c>
      <c r="J32" s="1581"/>
      <c r="K32" s="1159"/>
      <c r="L32" s="1159"/>
      <c r="M32" s="1989">
        <v>293</v>
      </c>
      <c r="N32" s="1579"/>
      <c r="O32" s="1159"/>
      <c r="P32" s="1159"/>
      <c r="Q32" s="1989">
        <v>710</v>
      </c>
      <c r="S32" s="1062"/>
      <c r="T32" s="1061"/>
      <c r="U32" s="1061"/>
      <c r="V32" s="1061"/>
    </row>
    <row r="33" spans="1:22" s="1063" customFormat="1">
      <c r="A33" s="1060">
        <v>19</v>
      </c>
      <c r="B33" s="1581"/>
      <c r="C33" s="1159"/>
      <c r="D33" s="1159"/>
      <c r="E33" s="1989">
        <v>790</v>
      </c>
      <c r="F33" s="1579"/>
      <c r="G33" s="1159"/>
      <c r="H33" s="1159"/>
      <c r="I33" s="1989">
        <v>910</v>
      </c>
      <c r="J33" s="1581"/>
      <c r="K33" s="1159"/>
      <c r="L33" s="1159"/>
      <c r="M33" s="1989">
        <v>302</v>
      </c>
      <c r="N33" s="1579"/>
      <c r="O33" s="1159"/>
      <c r="P33" s="1159"/>
      <c r="Q33" s="1989">
        <v>785</v>
      </c>
      <c r="S33" s="1062"/>
      <c r="T33" s="1061"/>
      <c r="U33" s="1061"/>
      <c r="V33" s="1061"/>
    </row>
    <row r="34" spans="1:22" s="1063" customFormat="1">
      <c r="A34" s="1060">
        <v>20</v>
      </c>
      <c r="B34" s="1581"/>
      <c r="C34" s="1159"/>
      <c r="D34" s="1159"/>
      <c r="E34" s="1989">
        <v>798</v>
      </c>
      <c r="F34" s="1579"/>
      <c r="G34" s="1159"/>
      <c r="H34" s="1159"/>
      <c r="I34" s="1989">
        <v>759</v>
      </c>
      <c r="J34" s="1581"/>
      <c r="K34" s="1159"/>
      <c r="L34" s="1159"/>
      <c r="M34" s="1989">
        <v>311</v>
      </c>
      <c r="N34" s="1579"/>
      <c r="O34" s="1159"/>
      <c r="P34" s="1159"/>
      <c r="Q34" s="1989">
        <v>599</v>
      </c>
      <c r="S34" s="1062"/>
      <c r="T34" s="1061"/>
      <c r="U34" s="1061"/>
      <c r="V34" s="1061"/>
    </row>
    <row r="35" spans="1:22" s="1063" customFormat="1">
      <c r="A35" s="1060">
        <v>21</v>
      </c>
      <c r="B35" s="1581"/>
      <c r="C35" s="1159"/>
      <c r="D35" s="1159"/>
      <c r="E35" s="1989">
        <v>794</v>
      </c>
      <c r="F35" s="1579"/>
      <c r="G35" s="1159"/>
      <c r="H35" s="1159"/>
      <c r="I35" s="1989">
        <v>894</v>
      </c>
      <c r="J35" s="1581"/>
      <c r="K35" s="1159"/>
      <c r="L35" s="1159"/>
      <c r="M35" s="1989">
        <v>303</v>
      </c>
      <c r="N35" s="1579"/>
      <c r="O35" s="1159"/>
      <c r="P35" s="1159"/>
      <c r="Q35" s="1989">
        <v>745</v>
      </c>
      <c r="S35" s="1062"/>
      <c r="T35" s="1061"/>
      <c r="U35" s="1061"/>
      <c r="V35" s="1061"/>
    </row>
    <row r="36" spans="1:22" s="1063" customFormat="1">
      <c r="A36" s="1060">
        <v>22</v>
      </c>
      <c r="B36" s="1581"/>
      <c r="C36" s="1159"/>
      <c r="D36" s="1159"/>
      <c r="E36" s="1989">
        <v>777</v>
      </c>
      <c r="F36" s="1579"/>
      <c r="G36" s="1159"/>
      <c r="H36" s="1159"/>
      <c r="I36" s="1989">
        <v>939</v>
      </c>
      <c r="J36" s="1581"/>
      <c r="K36" s="1159"/>
      <c r="L36" s="1159"/>
      <c r="M36" s="1989">
        <v>302</v>
      </c>
      <c r="N36" s="1579"/>
      <c r="O36" s="1159"/>
      <c r="P36" s="1159"/>
      <c r="Q36" s="1989">
        <v>787</v>
      </c>
      <c r="S36" s="1062"/>
      <c r="T36" s="1061"/>
      <c r="U36" s="1061"/>
      <c r="V36" s="1061"/>
    </row>
    <row r="37" spans="1:22" s="1063" customFormat="1">
      <c r="A37" s="1060">
        <v>23</v>
      </c>
      <c r="B37" s="1581"/>
      <c r="C37" s="1159"/>
      <c r="D37" s="1159"/>
      <c r="E37" s="1989">
        <v>703</v>
      </c>
      <c r="F37" s="1579"/>
      <c r="G37" s="1159"/>
      <c r="H37" s="1159"/>
      <c r="I37" s="1989">
        <v>832</v>
      </c>
      <c r="J37" s="1581"/>
      <c r="K37" s="1159"/>
      <c r="L37" s="1159"/>
      <c r="M37" s="1989">
        <v>302</v>
      </c>
      <c r="N37" s="1579"/>
      <c r="O37" s="1159"/>
      <c r="P37" s="1159"/>
      <c r="Q37" s="1989">
        <v>674</v>
      </c>
      <c r="S37" s="1062"/>
      <c r="T37" s="1061"/>
      <c r="U37" s="1061"/>
      <c r="V37" s="1061"/>
    </row>
    <row r="38" spans="1:22" s="1063" customFormat="1">
      <c r="A38" s="1060">
        <v>24</v>
      </c>
      <c r="B38" s="1581"/>
      <c r="C38" s="1159"/>
      <c r="D38" s="1159"/>
      <c r="E38" s="1990">
        <v>628</v>
      </c>
      <c r="F38" s="1579"/>
      <c r="G38" s="1159"/>
      <c r="H38" s="1159"/>
      <c r="I38" s="1990">
        <v>734</v>
      </c>
      <c r="J38" s="1581"/>
      <c r="K38" s="1159"/>
      <c r="L38" s="1159"/>
      <c r="M38" s="1990">
        <v>316</v>
      </c>
      <c r="N38" s="1579"/>
      <c r="O38" s="1159"/>
      <c r="P38" s="1159"/>
      <c r="Q38" s="1990">
        <v>630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50"/>
      <c r="C39" s="1551"/>
      <c r="D39" s="1550"/>
      <c r="E39" s="1835">
        <f>SUM(E15:E38)</f>
        <v>16418</v>
      </c>
      <c r="F39" s="1842"/>
      <c r="G39" s="1842"/>
      <c r="H39" s="1842"/>
      <c r="I39" s="1835">
        <f>SUM(I15:I38)</f>
        <v>15967</v>
      </c>
      <c r="J39" s="1842"/>
      <c r="K39" s="1842"/>
      <c r="L39" s="1842"/>
      <c r="M39" s="1835">
        <f>SUM(M15:M38)</f>
        <v>6949</v>
      </c>
      <c r="N39" s="1830"/>
      <c r="O39" s="1831"/>
      <c r="P39" s="1830"/>
      <c r="Q39" s="1900">
        <f>SUM(Q15:Q38)</f>
        <v>13141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70" zoomScaleNormal="70" zoomScaleSheetLayoutView="100" workbookViewId="0">
      <selection activeCell="S10" sqref="S10"/>
    </sheetView>
  </sheetViews>
  <sheetFormatPr defaultRowHeight="12.75"/>
  <cols>
    <col min="1" max="3" width="11.28515625" style="1065" customWidth="1"/>
    <col min="4" max="4" width="11.28515625" style="1065" hidden="1" customWidth="1"/>
    <col min="5" max="5" width="13.42578125" style="1065" customWidth="1"/>
    <col min="6" max="7" width="11.28515625" style="1065" customWidth="1"/>
    <col min="8" max="8" width="11.28515625" style="1065" hidden="1" customWidth="1"/>
    <col min="9" max="9" width="14.42578125" style="1065" customWidth="1"/>
    <col min="10" max="11" width="11.28515625" style="1065" customWidth="1"/>
    <col min="12" max="12" width="11.28515625" style="1065" hidden="1" customWidth="1"/>
    <col min="13" max="13" width="13.140625" style="1065" customWidth="1"/>
    <col min="14" max="15" width="11.28515625" style="1065" customWidth="1"/>
    <col min="16" max="16" width="11.28515625" style="1065" hidden="1" customWidth="1"/>
    <col min="17" max="17" width="14.5703125" style="1065" customWidth="1"/>
    <col min="18" max="16384" width="9.140625" style="1065"/>
  </cols>
  <sheetData>
    <row r="1" spans="1:22" s="1053" customFormat="1" ht="18.75" customHeight="1">
      <c r="B1" s="1540"/>
      <c r="C1" s="1578" t="s">
        <v>598</v>
      </c>
      <c r="D1" s="1054"/>
      <c r="E1" s="1054"/>
      <c r="J1" s="801"/>
      <c r="K1" s="3092" t="s">
        <v>596</v>
      </c>
      <c r="L1" s="3092"/>
      <c r="M1" s="3092"/>
      <c r="N1" s="3092"/>
      <c r="O1" s="3092"/>
      <c r="P1" s="3092"/>
      <c r="Q1" s="3092"/>
    </row>
    <row r="2" spans="1:22" s="1053" customFormat="1" ht="10.5" customHeight="1">
      <c r="A2" s="1541"/>
      <c r="B2" s="3093" t="s">
        <v>1</v>
      </c>
      <c r="C2" s="3093"/>
      <c r="D2" s="3093"/>
      <c r="E2" s="3093"/>
      <c r="N2" s="3094" t="s">
        <v>2</v>
      </c>
      <c r="O2" s="3095"/>
      <c r="P2" s="3095"/>
      <c r="Q2" s="3095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42"/>
      <c r="C4" s="1578" t="s">
        <v>597</v>
      </c>
      <c r="D4" s="1542"/>
      <c r="E4" s="1542"/>
      <c r="I4" s="3096" t="s">
        <v>5</v>
      </c>
      <c r="J4" s="3097"/>
      <c r="K4" s="3097"/>
      <c r="L4" s="1573"/>
      <c r="O4" s="1055"/>
    </row>
    <row r="5" spans="1:22" s="1053" customFormat="1" ht="9.75" customHeight="1">
      <c r="A5" s="1541"/>
      <c r="B5" s="3098" t="s">
        <v>7</v>
      </c>
      <c r="C5" s="3098"/>
      <c r="D5" s="3098"/>
      <c r="E5" s="3098"/>
    </row>
    <row r="6" spans="1:22" s="1053" customFormat="1" ht="12" customHeight="1">
      <c r="E6" s="3091" t="s">
        <v>8</v>
      </c>
      <c r="F6" s="3091"/>
      <c r="G6" s="3091"/>
      <c r="H6" s="3091"/>
      <c r="I6" s="3091"/>
      <c r="J6" s="3091"/>
      <c r="K6" s="3091"/>
      <c r="L6" s="3091"/>
      <c r="M6" s="3091"/>
      <c r="N6" s="3091"/>
    </row>
    <row r="7" spans="1:22" s="1053" customFormat="1" ht="15.75">
      <c r="E7" s="2797" t="s">
        <v>691</v>
      </c>
      <c r="F7" s="2797"/>
      <c r="G7" s="2797"/>
      <c r="H7" s="2797"/>
      <c r="I7" s="2797"/>
      <c r="J7" s="2797"/>
      <c r="K7" s="2797"/>
      <c r="L7" s="2797"/>
      <c r="M7" s="2797"/>
      <c r="N7" s="2797"/>
    </row>
    <row r="8" spans="1:22" s="1053" customFormat="1" ht="9" customHeight="1"/>
    <row r="9" spans="1:22" s="1053" customFormat="1">
      <c r="A9" s="3101" t="s">
        <v>9</v>
      </c>
      <c r="B9" s="3099" t="s">
        <v>10</v>
      </c>
      <c r="C9" s="3100"/>
      <c r="D9" s="3100"/>
      <c r="E9" s="3100"/>
      <c r="F9" s="3100"/>
      <c r="G9" s="3100"/>
      <c r="H9" s="3100"/>
      <c r="I9" s="3104"/>
      <c r="J9" s="3099" t="s">
        <v>11</v>
      </c>
      <c r="K9" s="3100"/>
      <c r="L9" s="3100"/>
      <c r="M9" s="3100"/>
      <c r="N9" s="3100"/>
      <c r="O9" s="3100"/>
      <c r="P9" s="3100"/>
      <c r="Q9" s="3104"/>
    </row>
    <row r="10" spans="1:22" s="1053" customFormat="1">
      <c r="A10" s="3102"/>
      <c r="B10" s="3105" t="s">
        <v>708</v>
      </c>
      <c r="C10" s="3106"/>
      <c r="D10" s="3106"/>
      <c r="E10" s="3107"/>
      <c r="F10" s="3105" t="s">
        <v>709</v>
      </c>
      <c r="G10" s="3106"/>
      <c r="H10" s="3106"/>
      <c r="I10" s="3107"/>
      <c r="J10" s="3105" t="str">
        <f>B10</f>
        <v>яч.8 ф. Город-1</v>
      </c>
      <c r="K10" s="3106"/>
      <c r="L10" s="3106"/>
      <c r="M10" s="3107"/>
      <c r="N10" s="3105" t="str">
        <f>F10</f>
        <v>яч. 14 ф.Город-2</v>
      </c>
      <c r="O10" s="3106"/>
      <c r="P10" s="3106"/>
      <c r="Q10" s="3107"/>
    </row>
    <row r="11" spans="1:22" s="1053" customFormat="1">
      <c r="A11" s="3102"/>
      <c r="B11" s="3099" t="s">
        <v>14</v>
      </c>
      <c r="C11" s="3100"/>
      <c r="E11" s="1575"/>
      <c r="F11" s="3099" t="s">
        <v>15</v>
      </c>
      <c r="G11" s="3100"/>
      <c r="H11" s="1574"/>
      <c r="I11" s="1575"/>
      <c r="J11" s="3099" t="s">
        <v>15</v>
      </c>
      <c r="K11" s="3100"/>
      <c r="L11" s="1574"/>
      <c r="M11" s="1575"/>
      <c r="N11" s="3099" t="s">
        <v>15</v>
      </c>
      <c r="O11" s="3100"/>
      <c r="P11" s="1574"/>
      <c r="Q11" s="1575"/>
    </row>
    <row r="12" spans="1:22" s="1057" customFormat="1" ht="35.25" customHeight="1">
      <c r="A12" s="3103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81"/>
      <c r="C14" s="1580"/>
      <c r="D14" s="1159"/>
      <c r="E14" s="1159"/>
      <c r="F14" s="1579"/>
      <c r="G14" s="1159"/>
      <c r="H14" s="1159"/>
      <c r="I14" s="1159"/>
      <c r="J14" s="1581"/>
      <c r="K14" s="1159"/>
      <c r="L14" s="1159"/>
      <c r="M14" s="1159"/>
      <c r="N14" s="1579"/>
      <c r="O14" s="1159"/>
      <c r="P14" s="1159"/>
      <c r="Q14" s="1159"/>
      <c r="S14" s="1549"/>
      <c r="T14" s="1061"/>
      <c r="U14" s="1061"/>
      <c r="V14" s="1061"/>
    </row>
    <row r="15" spans="1:22" s="1057" customFormat="1">
      <c r="A15" s="1060">
        <v>1</v>
      </c>
      <c r="B15" s="1581"/>
      <c r="C15" s="1159"/>
      <c r="D15" s="1159"/>
      <c r="E15" s="1935">
        <v>666</v>
      </c>
      <c r="F15" s="1579"/>
      <c r="G15" s="1159"/>
      <c r="H15" s="1159"/>
      <c r="I15" s="1935">
        <v>491</v>
      </c>
      <c r="J15" s="1581"/>
      <c r="K15" s="1159"/>
      <c r="L15" s="1159"/>
      <c r="M15" s="1935">
        <v>432</v>
      </c>
      <c r="N15" s="1579"/>
      <c r="O15" s="1159"/>
      <c r="P15" s="1159"/>
      <c r="Q15" s="1935">
        <v>319</v>
      </c>
      <c r="S15" s="1062"/>
      <c r="T15" s="1061"/>
      <c r="U15" s="1061"/>
      <c r="V15" s="1061"/>
    </row>
    <row r="16" spans="1:22" s="1057" customFormat="1">
      <c r="A16" s="1060">
        <v>2</v>
      </c>
      <c r="B16" s="1581"/>
      <c r="C16" s="1159"/>
      <c r="D16" s="1159"/>
      <c r="E16" s="1936">
        <v>610</v>
      </c>
      <c r="F16" s="1579"/>
      <c r="G16" s="1159"/>
      <c r="H16" s="1159"/>
      <c r="I16" s="1936">
        <v>468</v>
      </c>
      <c r="J16" s="1581"/>
      <c r="K16" s="1159"/>
      <c r="L16" s="1159"/>
      <c r="M16" s="1936">
        <v>422</v>
      </c>
      <c r="N16" s="1579"/>
      <c r="O16" s="1159"/>
      <c r="P16" s="1159"/>
      <c r="Q16" s="1936">
        <v>312</v>
      </c>
      <c r="S16" s="1062"/>
      <c r="T16" s="1061"/>
      <c r="U16" s="1061"/>
      <c r="V16" s="1061"/>
    </row>
    <row r="17" spans="1:22" s="1057" customFormat="1">
      <c r="A17" s="1060">
        <v>3</v>
      </c>
      <c r="B17" s="1581"/>
      <c r="C17" s="1159"/>
      <c r="D17" s="1159"/>
      <c r="E17" s="1936">
        <v>524</v>
      </c>
      <c r="F17" s="1579"/>
      <c r="G17" s="1159"/>
      <c r="H17" s="1159"/>
      <c r="I17" s="1936">
        <v>384</v>
      </c>
      <c r="J17" s="1581"/>
      <c r="K17" s="1159"/>
      <c r="L17" s="1159"/>
      <c r="M17" s="1936">
        <v>357</v>
      </c>
      <c r="N17" s="1579"/>
      <c r="O17" s="1159"/>
      <c r="P17" s="1159"/>
      <c r="Q17" s="1936">
        <v>232</v>
      </c>
      <c r="S17" s="1062"/>
      <c r="T17" s="1061"/>
      <c r="U17" s="1061"/>
      <c r="V17" s="1061"/>
    </row>
    <row r="18" spans="1:22" s="1057" customFormat="1">
      <c r="A18" s="1060">
        <v>4</v>
      </c>
      <c r="B18" s="1581"/>
      <c r="C18" s="1159"/>
      <c r="D18" s="1159"/>
      <c r="E18" s="1936">
        <v>481</v>
      </c>
      <c r="F18" s="1579"/>
      <c r="G18" s="1159"/>
      <c r="H18" s="1159"/>
      <c r="I18" s="1936">
        <v>362</v>
      </c>
      <c r="J18" s="1581"/>
      <c r="K18" s="1159"/>
      <c r="L18" s="1159"/>
      <c r="M18" s="1936">
        <v>327</v>
      </c>
      <c r="N18" s="1579"/>
      <c r="O18" s="1159"/>
      <c r="P18" s="1159"/>
      <c r="Q18" s="1936">
        <v>210</v>
      </c>
      <c r="S18" s="1062"/>
      <c r="T18" s="1061"/>
      <c r="U18" s="1061"/>
      <c r="V18" s="1061"/>
    </row>
    <row r="19" spans="1:22" s="1057" customFormat="1">
      <c r="A19" s="1060">
        <v>5</v>
      </c>
      <c r="B19" s="1581"/>
      <c r="C19" s="1159"/>
      <c r="D19" s="1159"/>
      <c r="E19" s="1936">
        <v>515</v>
      </c>
      <c r="F19" s="1579"/>
      <c r="G19" s="1159"/>
      <c r="H19" s="1159"/>
      <c r="I19" s="1936">
        <v>394</v>
      </c>
      <c r="J19" s="1581"/>
      <c r="K19" s="1159"/>
      <c r="L19" s="1159"/>
      <c r="M19" s="1936">
        <v>314</v>
      </c>
      <c r="N19" s="1579"/>
      <c r="O19" s="1159"/>
      <c r="P19" s="1159"/>
      <c r="Q19" s="1936">
        <v>209</v>
      </c>
      <c r="S19" s="1062"/>
      <c r="T19" s="1061"/>
      <c r="U19" s="1061"/>
      <c r="V19" s="1061"/>
    </row>
    <row r="20" spans="1:22" s="1057" customFormat="1">
      <c r="A20" s="1060">
        <v>6</v>
      </c>
      <c r="B20" s="1581"/>
      <c r="C20" s="1159"/>
      <c r="D20" s="1159"/>
      <c r="E20" s="1936">
        <v>575</v>
      </c>
      <c r="F20" s="1579"/>
      <c r="G20" s="1159"/>
      <c r="H20" s="1159"/>
      <c r="I20" s="1936">
        <v>475</v>
      </c>
      <c r="J20" s="1581"/>
      <c r="K20" s="1159"/>
      <c r="L20" s="1159"/>
      <c r="M20" s="1936">
        <v>342</v>
      </c>
      <c r="N20" s="1579"/>
      <c r="O20" s="1159"/>
      <c r="P20" s="1159"/>
      <c r="Q20" s="1936">
        <v>222</v>
      </c>
      <c r="S20" s="1062"/>
      <c r="T20" s="1061"/>
      <c r="U20" s="1061"/>
      <c r="V20" s="1061"/>
    </row>
    <row r="21" spans="1:22" s="1057" customFormat="1">
      <c r="A21" s="1060">
        <v>7</v>
      </c>
      <c r="B21" s="1581"/>
      <c r="C21" s="1159"/>
      <c r="D21" s="1159"/>
      <c r="E21" s="1936">
        <v>674</v>
      </c>
      <c r="F21" s="1579"/>
      <c r="G21" s="1159"/>
      <c r="H21" s="1159"/>
      <c r="I21" s="1936">
        <v>536</v>
      </c>
      <c r="J21" s="1581"/>
      <c r="K21" s="1159"/>
      <c r="L21" s="1159"/>
      <c r="M21" s="1936">
        <v>351</v>
      </c>
      <c r="N21" s="1579"/>
      <c r="O21" s="1159"/>
      <c r="P21" s="1159"/>
      <c r="Q21" s="1936">
        <v>227</v>
      </c>
      <c r="S21" s="1062"/>
      <c r="T21" s="1061"/>
      <c r="U21" s="1061"/>
      <c r="V21" s="1061"/>
    </row>
    <row r="22" spans="1:22" s="1057" customFormat="1">
      <c r="A22" s="1060">
        <v>8</v>
      </c>
      <c r="B22" s="1581"/>
      <c r="C22" s="1159"/>
      <c r="D22" s="1159"/>
      <c r="E22" s="1936">
        <v>737</v>
      </c>
      <c r="F22" s="1579"/>
      <c r="G22" s="1159"/>
      <c r="H22" s="1159"/>
      <c r="I22" s="1936">
        <v>673</v>
      </c>
      <c r="J22" s="1581"/>
      <c r="K22" s="1159"/>
      <c r="L22" s="1159"/>
      <c r="M22" s="1936">
        <v>363</v>
      </c>
      <c r="N22" s="1579"/>
      <c r="O22" s="1159"/>
      <c r="P22" s="1159"/>
      <c r="Q22" s="1936">
        <v>254</v>
      </c>
      <c r="S22" s="1062"/>
      <c r="T22" s="1061"/>
      <c r="U22" s="1061"/>
      <c r="V22" s="1061"/>
    </row>
    <row r="23" spans="1:22" s="1057" customFormat="1">
      <c r="A23" s="1060">
        <v>9</v>
      </c>
      <c r="B23" s="1581"/>
      <c r="C23" s="1159"/>
      <c r="D23" s="1159"/>
      <c r="E23" s="1936">
        <v>885</v>
      </c>
      <c r="F23" s="1579"/>
      <c r="G23" s="1159"/>
      <c r="H23" s="1159"/>
      <c r="I23" s="1936">
        <v>839</v>
      </c>
      <c r="J23" s="1581"/>
      <c r="K23" s="1159"/>
      <c r="L23" s="1159"/>
      <c r="M23" s="1936">
        <v>408</v>
      </c>
      <c r="N23" s="1579"/>
      <c r="O23" s="1159"/>
      <c r="P23" s="1159"/>
      <c r="Q23" s="1936">
        <v>291</v>
      </c>
      <c r="S23" s="1062"/>
      <c r="T23" s="1061"/>
      <c r="U23" s="1061"/>
      <c r="V23" s="1061"/>
    </row>
    <row r="24" spans="1:22" s="1057" customFormat="1">
      <c r="A24" s="1060">
        <v>10</v>
      </c>
      <c r="B24" s="1581"/>
      <c r="C24" s="1159"/>
      <c r="D24" s="1159"/>
      <c r="E24" s="1937">
        <v>961</v>
      </c>
      <c r="F24" s="1579"/>
      <c r="G24" s="1159"/>
      <c r="H24" s="1159"/>
      <c r="I24" s="1937">
        <v>873</v>
      </c>
      <c r="J24" s="1581"/>
      <c r="K24" s="1159"/>
      <c r="L24" s="1159"/>
      <c r="M24" s="1937">
        <v>441</v>
      </c>
      <c r="N24" s="1579"/>
      <c r="O24" s="1159"/>
      <c r="P24" s="1159"/>
      <c r="Q24" s="1937">
        <v>307</v>
      </c>
      <c r="S24" s="1062"/>
      <c r="T24" s="1061"/>
      <c r="U24" s="1061"/>
      <c r="V24" s="1061"/>
    </row>
    <row r="25" spans="1:22" s="1057" customFormat="1">
      <c r="A25" s="1060">
        <v>11</v>
      </c>
      <c r="B25" s="1581"/>
      <c r="C25" s="1159"/>
      <c r="D25" s="1159"/>
      <c r="E25" s="1937">
        <v>1118</v>
      </c>
      <c r="F25" s="1579"/>
      <c r="G25" s="1159"/>
      <c r="H25" s="1159"/>
      <c r="I25" s="1937">
        <v>875</v>
      </c>
      <c r="J25" s="1581"/>
      <c r="K25" s="1159"/>
      <c r="L25" s="1159"/>
      <c r="M25" s="1937">
        <v>615</v>
      </c>
      <c r="N25" s="1579"/>
      <c r="O25" s="1159"/>
      <c r="P25" s="1159"/>
      <c r="Q25" s="1937">
        <v>319</v>
      </c>
      <c r="S25" s="1062"/>
      <c r="T25" s="1061"/>
      <c r="U25" s="1061"/>
      <c r="V25" s="1061"/>
    </row>
    <row r="26" spans="1:22" s="1057" customFormat="1">
      <c r="A26" s="1060">
        <v>12</v>
      </c>
      <c r="B26" s="1581"/>
      <c r="C26" s="1159"/>
      <c r="D26" s="1159"/>
      <c r="E26" s="1937">
        <v>1772</v>
      </c>
      <c r="F26" s="1579"/>
      <c r="G26" s="1159"/>
      <c r="H26" s="1159"/>
      <c r="I26" s="1937">
        <v>861</v>
      </c>
      <c r="J26" s="1581"/>
      <c r="K26" s="1159"/>
      <c r="L26" s="1159"/>
      <c r="M26" s="1937">
        <v>1146</v>
      </c>
      <c r="N26" s="1579"/>
      <c r="O26" s="1159"/>
      <c r="P26" s="1159"/>
      <c r="Q26" s="1937">
        <v>336</v>
      </c>
      <c r="S26" s="1062"/>
      <c r="T26" s="1061"/>
      <c r="U26" s="1061"/>
      <c r="V26" s="1061"/>
    </row>
    <row r="27" spans="1:22" s="1057" customFormat="1">
      <c r="A27" s="1060">
        <v>13</v>
      </c>
      <c r="B27" s="1581"/>
      <c r="C27" s="1159"/>
      <c r="D27" s="1159"/>
      <c r="E27" s="1937">
        <v>1613</v>
      </c>
      <c r="F27" s="1579"/>
      <c r="G27" s="1159"/>
      <c r="H27" s="1159"/>
      <c r="I27" s="1937">
        <v>832</v>
      </c>
      <c r="J27" s="1581"/>
      <c r="K27" s="1159"/>
      <c r="L27" s="1159"/>
      <c r="M27" s="1937">
        <v>1033</v>
      </c>
      <c r="N27" s="1579"/>
      <c r="O27" s="1159"/>
      <c r="P27" s="1159"/>
      <c r="Q27" s="1937">
        <v>323</v>
      </c>
      <c r="S27" s="1062"/>
      <c r="T27" s="1061"/>
      <c r="U27" s="1061"/>
      <c r="V27" s="1061"/>
    </row>
    <row r="28" spans="1:22" s="1057" customFormat="1">
      <c r="A28" s="1060">
        <v>14</v>
      </c>
      <c r="B28" s="1581"/>
      <c r="C28" s="1159"/>
      <c r="D28" s="1159"/>
      <c r="E28" s="1937">
        <v>1796</v>
      </c>
      <c r="F28" s="1579"/>
      <c r="G28" s="1159"/>
      <c r="H28" s="1159"/>
      <c r="I28" s="1937">
        <v>812</v>
      </c>
      <c r="J28" s="1581"/>
      <c r="K28" s="1159"/>
      <c r="L28" s="1159"/>
      <c r="M28" s="1937">
        <v>1126</v>
      </c>
      <c r="N28" s="1579"/>
      <c r="O28" s="1159"/>
      <c r="P28" s="1159"/>
      <c r="Q28" s="1937">
        <v>320</v>
      </c>
      <c r="S28" s="1062"/>
      <c r="T28" s="1061"/>
      <c r="U28" s="1061"/>
      <c r="V28" s="1061"/>
    </row>
    <row r="29" spans="1:22" s="1057" customFormat="1">
      <c r="A29" s="1060">
        <v>15</v>
      </c>
      <c r="B29" s="1581"/>
      <c r="C29" s="1159"/>
      <c r="D29" s="1159"/>
      <c r="E29" s="1937">
        <v>1766</v>
      </c>
      <c r="F29" s="1579"/>
      <c r="G29" s="1159"/>
      <c r="H29" s="1159"/>
      <c r="I29" s="1937">
        <v>790</v>
      </c>
      <c r="J29" s="1581"/>
      <c r="K29" s="1159"/>
      <c r="L29" s="1159"/>
      <c r="M29" s="1937">
        <v>1106</v>
      </c>
      <c r="N29" s="1579"/>
      <c r="O29" s="1159"/>
      <c r="P29" s="1159"/>
      <c r="Q29" s="1937">
        <v>311</v>
      </c>
      <c r="S29" s="1062"/>
      <c r="T29" s="1061"/>
      <c r="U29" s="1061"/>
      <c r="V29" s="1061"/>
    </row>
    <row r="30" spans="1:22" s="1057" customFormat="1">
      <c r="A30" s="1060">
        <v>16</v>
      </c>
      <c r="B30" s="1581"/>
      <c r="C30" s="1159"/>
      <c r="D30" s="1159"/>
      <c r="E30" s="1937">
        <v>1686</v>
      </c>
      <c r="F30" s="1579"/>
      <c r="G30" s="1159"/>
      <c r="H30" s="1159"/>
      <c r="I30" s="1937">
        <v>745</v>
      </c>
      <c r="J30" s="1581"/>
      <c r="K30" s="1159"/>
      <c r="L30" s="1159"/>
      <c r="M30" s="1937">
        <v>1088</v>
      </c>
      <c r="N30" s="1579"/>
      <c r="O30" s="1159"/>
      <c r="P30" s="1159"/>
      <c r="Q30" s="1937">
        <v>303</v>
      </c>
      <c r="S30" s="1062"/>
      <c r="T30" s="1061"/>
      <c r="U30" s="1061"/>
      <c r="V30" s="1061"/>
    </row>
    <row r="31" spans="1:22" s="1063" customFormat="1">
      <c r="A31" s="1060">
        <v>17</v>
      </c>
      <c r="B31" s="1581"/>
      <c r="C31" s="1159"/>
      <c r="D31" s="1159"/>
      <c r="E31" s="1937">
        <v>1303</v>
      </c>
      <c r="F31" s="1579"/>
      <c r="G31" s="1159"/>
      <c r="H31" s="1159"/>
      <c r="I31" s="1937">
        <v>736</v>
      </c>
      <c r="J31" s="1581"/>
      <c r="K31" s="1159"/>
      <c r="L31" s="1159"/>
      <c r="M31" s="1937">
        <v>801</v>
      </c>
      <c r="N31" s="1579"/>
      <c r="O31" s="1159"/>
      <c r="P31" s="1159"/>
      <c r="Q31" s="1937">
        <v>288</v>
      </c>
      <c r="S31" s="1062"/>
      <c r="T31" s="1061"/>
      <c r="U31" s="1061"/>
      <c r="V31" s="1061"/>
    </row>
    <row r="32" spans="1:22" s="1063" customFormat="1">
      <c r="A32" s="1060">
        <v>18</v>
      </c>
      <c r="B32" s="1581"/>
      <c r="C32" s="1159"/>
      <c r="D32" s="1159"/>
      <c r="E32" s="1937">
        <v>849</v>
      </c>
      <c r="F32" s="1579"/>
      <c r="G32" s="1159"/>
      <c r="H32" s="1159"/>
      <c r="I32" s="1937">
        <v>685</v>
      </c>
      <c r="J32" s="1581"/>
      <c r="K32" s="1159"/>
      <c r="L32" s="1159"/>
      <c r="M32" s="1937">
        <v>396</v>
      </c>
      <c r="N32" s="1579"/>
      <c r="O32" s="1159"/>
      <c r="P32" s="1159"/>
      <c r="Q32" s="1937">
        <v>261</v>
      </c>
      <c r="S32" s="1062"/>
      <c r="T32" s="1061"/>
      <c r="U32" s="1061"/>
      <c r="V32" s="1061"/>
    </row>
    <row r="33" spans="1:22" s="1063" customFormat="1">
      <c r="A33" s="1060">
        <v>19</v>
      </c>
      <c r="B33" s="1581"/>
      <c r="C33" s="1159"/>
      <c r="D33" s="1159"/>
      <c r="E33" s="1937">
        <v>905</v>
      </c>
      <c r="F33" s="1579"/>
      <c r="G33" s="1159"/>
      <c r="H33" s="1159"/>
      <c r="I33" s="1937">
        <v>650</v>
      </c>
      <c r="J33" s="1581"/>
      <c r="K33" s="1159"/>
      <c r="L33" s="1159"/>
      <c r="M33" s="1937">
        <v>383</v>
      </c>
      <c r="N33" s="1579"/>
      <c r="O33" s="1159"/>
      <c r="P33" s="1159"/>
      <c r="Q33" s="1937">
        <v>255</v>
      </c>
      <c r="S33" s="1062"/>
      <c r="T33" s="1061"/>
      <c r="U33" s="1061"/>
      <c r="V33" s="1061"/>
    </row>
    <row r="34" spans="1:22" s="1063" customFormat="1">
      <c r="A34" s="1060">
        <v>20</v>
      </c>
      <c r="B34" s="1581"/>
      <c r="C34" s="1159"/>
      <c r="D34" s="1159"/>
      <c r="E34" s="1937">
        <v>845</v>
      </c>
      <c r="F34" s="1579"/>
      <c r="G34" s="1159"/>
      <c r="H34" s="1159"/>
      <c r="I34" s="1937">
        <v>628</v>
      </c>
      <c r="J34" s="1581"/>
      <c r="K34" s="1159"/>
      <c r="L34" s="1159"/>
      <c r="M34" s="1937">
        <v>379</v>
      </c>
      <c r="N34" s="1579"/>
      <c r="O34" s="1159"/>
      <c r="P34" s="1159"/>
      <c r="Q34" s="1937">
        <v>259</v>
      </c>
      <c r="S34" s="1062"/>
      <c r="T34" s="1061"/>
      <c r="U34" s="1061"/>
      <c r="V34" s="1061"/>
    </row>
    <row r="35" spans="1:22" s="1063" customFormat="1">
      <c r="A35" s="1060">
        <v>21</v>
      </c>
      <c r="B35" s="1581"/>
      <c r="C35" s="1159"/>
      <c r="D35" s="1159"/>
      <c r="E35" s="1937">
        <v>824</v>
      </c>
      <c r="F35" s="1579"/>
      <c r="G35" s="1159"/>
      <c r="H35" s="1159"/>
      <c r="I35" s="1937">
        <v>609</v>
      </c>
      <c r="J35" s="1581"/>
      <c r="K35" s="1159"/>
      <c r="L35" s="1159"/>
      <c r="M35" s="1937">
        <v>374</v>
      </c>
      <c r="N35" s="1579"/>
      <c r="O35" s="1159"/>
      <c r="P35" s="1159"/>
      <c r="Q35" s="1937">
        <v>252</v>
      </c>
      <c r="S35" s="1062"/>
      <c r="T35" s="1061"/>
      <c r="U35" s="1061"/>
      <c r="V35" s="1061"/>
    </row>
    <row r="36" spans="1:22" s="1063" customFormat="1">
      <c r="A36" s="1060">
        <v>22</v>
      </c>
      <c r="B36" s="1581"/>
      <c r="C36" s="1159"/>
      <c r="D36" s="1159"/>
      <c r="E36" s="1937">
        <v>820</v>
      </c>
      <c r="F36" s="1579"/>
      <c r="G36" s="1159"/>
      <c r="H36" s="1159"/>
      <c r="I36" s="1937">
        <v>570</v>
      </c>
      <c r="J36" s="1581"/>
      <c r="K36" s="1159"/>
      <c r="L36" s="1159"/>
      <c r="M36" s="1937">
        <v>371</v>
      </c>
      <c r="N36" s="1579"/>
      <c r="O36" s="1159"/>
      <c r="P36" s="1159"/>
      <c r="Q36" s="1937">
        <v>247</v>
      </c>
      <c r="S36" s="1062"/>
      <c r="T36" s="1061"/>
      <c r="U36" s="1061"/>
      <c r="V36" s="1061"/>
    </row>
    <row r="37" spans="1:22" s="1063" customFormat="1">
      <c r="A37" s="1060">
        <v>23</v>
      </c>
      <c r="B37" s="1581"/>
      <c r="C37" s="1159"/>
      <c r="D37" s="1159"/>
      <c r="E37" s="1937">
        <v>792</v>
      </c>
      <c r="F37" s="1579"/>
      <c r="G37" s="1159"/>
      <c r="H37" s="1159"/>
      <c r="I37" s="1937">
        <v>558</v>
      </c>
      <c r="J37" s="1581"/>
      <c r="K37" s="1159"/>
      <c r="L37" s="1159"/>
      <c r="M37" s="1937">
        <v>388</v>
      </c>
      <c r="N37" s="1579"/>
      <c r="O37" s="1159"/>
      <c r="P37" s="1159"/>
      <c r="Q37" s="1937">
        <v>275</v>
      </c>
      <c r="S37" s="1062"/>
      <c r="T37" s="1061"/>
      <c r="U37" s="1061"/>
      <c r="V37" s="1061"/>
    </row>
    <row r="38" spans="1:22" s="1063" customFormat="1">
      <c r="A38" s="1060">
        <v>24</v>
      </c>
      <c r="B38" s="1581"/>
      <c r="C38" s="1159"/>
      <c r="D38" s="1159"/>
      <c r="E38" s="1938">
        <v>722</v>
      </c>
      <c r="F38" s="1579"/>
      <c r="G38" s="1159"/>
      <c r="H38" s="1159"/>
      <c r="I38" s="1938">
        <v>537</v>
      </c>
      <c r="J38" s="1581"/>
      <c r="K38" s="1159"/>
      <c r="L38" s="1159"/>
      <c r="M38" s="1938">
        <v>406</v>
      </c>
      <c r="N38" s="1579"/>
      <c r="O38" s="1159"/>
      <c r="P38" s="1159"/>
      <c r="Q38" s="1938">
        <v>310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50"/>
      <c r="C39" s="1551"/>
      <c r="D39" s="1550"/>
      <c r="E39" s="1835">
        <f>SUM(E15:E38)</f>
        <v>23439</v>
      </c>
      <c r="F39" s="1842"/>
      <c r="G39" s="1842"/>
      <c r="H39" s="1842"/>
      <c r="I39" s="1835">
        <f>SUM(I15:I38)</f>
        <v>15383</v>
      </c>
      <c r="J39" s="1842"/>
      <c r="K39" s="1842"/>
      <c r="L39" s="1842"/>
      <c r="M39" s="1901">
        <f>SUM(M15:M38)</f>
        <v>13369</v>
      </c>
      <c r="N39" s="1830"/>
      <c r="O39" s="1831"/>
      <c r="P39" s="1830"/>
      <c r="Q39" s="1900">
        <f>SUM(Q15:Q38)</f>
        <v>6642</v>
      </c>
      <c r="S39" s="1554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651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theme="0"/>
  </sheetPr>
  <dimension ref="A1:R52"/>
  <sheetViews>
    <sheetView topLeftCell="A2" zoomScale="85" zoomScaleNormal="85" workbookViewId="0">
      <selection activeCell="L21" sqref="L21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G1" s="801" t="s">
        <v>176</v>
      </c>
    </row>
    <row r="2" spans="1:18" ht="15.75">
      <c r="A2" s="1290"/>
      <c r="B2" s="1291"/>
      <c r="C2" s="1291"/>
      <c r="D2" s="475" t="s">
        <v>111</v>
      </c>
      <c r="E2" s="1291"/>
      <c r="F2" s="1291"/>
      <c r="G2" s="1291"/>
    </row>
    <row r="3" spans="1:18" ht="15.75">
      <c r="A3" s="1290"/>
      <c r="B3" s="1291"/>
      <c r="C3" s="1291"/>
      <c r="D3" s="1291"/>
      <c r="E3" s="1291"/>
      <c r="F3" s="1291"/>
      <c r="G3" s="1291"/>
    </row>
    <row r="4" spans="1:18" ht="15.75">
      <c r="A4" s="2842" t="s">
        <v>692</v>
      </c>
      <c r="B4" s="2845"/>
      <c r="C4" s="2845"/>
      <c r="D4" s="2845"/>
      <c r="E4" s="2845"/>
      <c r="F4" s="2845"/>
      <c r="G4" s="2845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>
      <c r="A5" s="1290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>
      <c r="A6" s="2846" t="s">
        <v>485</v>
      </c>
      <c r="B6" s="2846"/>
      <c r="C6" s="2846"/>
      <c r="D6" s="2847"/>
      <c r="E6" s="2847"/>
      <c r="F6" s="2847"/>
      <c r="G6" s="284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>
      <c r="A7" s="1290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>
      <c r="A8" s="3114" t="s">
        <v>530</v>
      </c>
      <c r="B8" s="3115"/>
      <c r="C8" s="3115"/>
      <c r="D8" s="3115"/>
      <c r="E8" s="3115"/>
      <c r="F8" s="3115"/>
      <c r="G8" s="3115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>
      <c r="A9" s="3114"/>
      <c r="B9" s="3114"/>
      <c r="C9" s="3114"/>
      <c r="D9" s="3114"/>
      <c r="E9" s="3114"/>
      <c r="F9" s="3114"/>
      <c r="G9" s="3114"/>
      <c r="I9" s="966"/>
      <c r="J9" s="966"/>
      <c r="K9" s="966"/>
      <c r="L9" s="966"/>
      <c r="M9" s="966"/>
      <c r="N9" s="966"/>
      <c r="O9" s="966"/>
      <c r="P9" s="966"/>
      <c r="Q9" s="966"/>
    </row>
    <row r="10" spans="1:18">
      <c r="B10" s="476"/>
      <c r="C10" s="874"/>
      <c r="D10" s="874"/>
      <c r="E10" s="874"/>
      <c r="F10" s="874"/>
      <c r="G10" s="87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>
      <c r="A11" s="2837" t="s">
        <v>112</v>
      </c>
      <c r="B11" s="2839" t="s">
        <v>10</v>
      </c>
      <c r="C11" s="2840"/>
      <c r="D11" s="2840"/>
      <c r="E11" s="2839" t="s">
        <v>11</v>
      </c>
      <c r="F11" s="2840"/>
      <c r="G11" s="2844"/>
      <c r="H11" s="874"/>
      <c r="I11" s="874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>
      <c r="A12" s="3116"/>
      <c r="B12" s="477" t="s">
        <v>113</v>
      </c>
      <c r="C12" s="477" t="s">
        <v>114</v>
      </c>
      <c r="D12" s="477" t="s">
        <v>329</v>
      </c>
      <c r="E12" s="477" t="s">
        <v>113</v>
      </c>
      <c r="F12" s="477" t="s">
        <v>114</v>
      </c>
      <c r="G12" s="477" t="s">
        <v>330</v>
      </c>
    </row>
    <row r="13" spans="1:18" s="480" customFormat="1" ht="10.5" customHeight="1">
      <c r="A13" s="1073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>
      <c r="A14" s="783">
        <v>1</v>
      </c>
      <c r="B14" s="784">
        <f>свод.табл.г.Вологда!B13+SUM('46:97'!E15,'46:97'!I15)</f>
        <v>70228.444400000008</v>
      </c>
      <c r="C14" s="783"/>
      <c r="D14" s="784">
        <f t="shared" ref="D14:D37" si="0">B14</f>
        <v>70228.444400000008</v>
      </c>
      <c r="E14" s="784">
        <f>свод.табл.г.Вологда!E13+SUM('46:97'!M15,'46:97'!Q15)</f>
        <v>21556.273000000001</v>
      </c>
      <c r="F14" s="783"/>
      <c r="G14" s="784">
        <f>E14</f>
        <v>21556.273000000001</v>
      </c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</row>
    <row r="15" spans="1:18" ht="15.95" customHeight="1">
      <c r="A15" s="783">
        <v>2</v>
      </c>
      <c r="B15" s="784">
        <f>свод.табл.г.Вологда!B14+SUM('46:97'!E16,'46:97'!I16)</f>
        <v>64789.742400000003</v>
      </c>
      <c r="C15" s="783"/>
      <c r="D15" s="784">
        <f t="shared" si="0"/>
        <v>64789.742400000003</v>
      </c>
      <c r="E15" s="784">
        <f>свод.табл.г.Вологда!E14+SUM('46:91'!M16,'46:91'!Q16)</f>
        <v>18895.350999999999</v>
      </c>
      <c r="F15" s="783"/>
      <c r="G15" s="784">
        <f t="shared" ref="G15:G37" si="1">E15</f>
        <v>18895.350999999999</v>
      </c>
      <c r="I15" s="1067"/>
      <c r="J15" s="1067"/>
      <c r="K15" s="1067"/>
      <c r="L15" s="1067"/>
      <c r="M15" s="1067"/>
      <c r="N15" s="1067"/>
      <c r="O15" s="1067"/>
      <c r="P15" s="1067"/>
      <c r="Q15" s="1067"/>
      <c r="R15" s="1067"/>
    </row>
    <row r="16" spans="1:18" ht="15.95" customHeight="1">
      <c r="A16" s="783">
        <v>3</v>
      </c>
      <c r="B16" s="784">
        <f>свод.табл.г.Вологда!B15+SUM('46:97'!E17,'46:97'!I17)</f>
        <v>59728.659200000002</v>
      </c>
      <c r="C16" s="783"/>
      <c r="D16" s="784">
        <f t="shared" si="0"/>
        <v>59728.659200000002</v>
      </c>
      <c r="E16" s="784">
        <f>свод.табл.г.Вологда!E15+SUM('46:91'!M17,'46:91'!Q17)</f>
        <v>18038.402000000002</v>
      </c>
      <c r="F16" s="783"/>
      <c r="G16" s="784">
        <f t="shared" si="1"/>
        <v>18038.402000000002</v>
      </c>
      <c r="I16" s="1067"/>
      <c r="J16" s="1067"/>
      <c r="K16" s="1067"/>
      <c r="L16" s="1067"/>
      <c r="M16" s="1067"/>
      <c r="N16" s="1067"/>
      <c r="O16" s="1067"/>
      <c r="P16" s="1067"/>
      <c r="Q16" s="1067"/>
      <c r="R16" s="1067"/>
    </row>
    <row r="17" spans="1:18" ht="15.95" customHeight="1">
      <c r="A17" s="783">
        <v>4</v>
      </c>
      <c r="B17" s="784">
        <f>свод.табл.г.Вологда!B16+SUM('46:97'!E18,'46:97'!I18)</f>
        <v>56956.626800000005</v>
      </c>
      <c r="C17" s="783"/>
      <c r="D17" s="784">
        <f t="shared" si="0"/>
        <v>56956.626800000005</v>
      </c>
      <c r="E17" s="784">
        <f>свод.табл.г.Вологда!E16+SUM('46:91'!M18,'46:91'!Q18)</f>
        <v>16843.740000000002</v>
      </c>
      <c r="F17" s="783"/>
      <c r="G17" s="784">
        <f t="shared" si="1"/>
        <v>16843.740000000002</v>
      </c>
      <c r="I17" s="1067"/>
      <c r="J17" s="1067"/>
      <c r="K17" s="1067"/>
      <c r="L17" s="1067"/>
      <c r="M17" s="1067"/>
      <c r="N17" s="1067"/>
      <c r="O17" s="1067"/>
      <c r="P17" s="1067"/>
      <c r="Q17" s="1067"/>
      <c r="R17" s="1067"/>
    </row>
    <row r="18" spans="1:18" ht="15.95" customHeight="1">
      <c r="A18" s="783">
        <v>5</v>
      </c>
      <c r="B18" s="784">
        <f>свод.табл.г.Вологда!B17+SUM('46:97'!E19,'46:97'!I19)</f>
        <v>57815.400399999999</v>
      </c>
      <c r="C18" s="783"/>
      <c r="D18" s="784">
        <f t="shared" si="0"/>
        <v>57815.400399999999</v>
      </c>
      <c r="E18" s="784">
        <f>свод.табл.г.Вологда!E17+SUM('46:91'!M19,'46:91'!Q19)</f>
        <v>17047.878000000001</v>
      </c>
      <c r="F18" s="783"/>
      <c r="G18" s="784">
        <f t="shared" si="1"/>
        <v>17047.878000000001</v>
      </c>
      <c r="I18" s="1067"/>
      <c r="J18" s="1067"/>
      <c r="K18" s="1067"/>
      <c r="L18" s="1067"/>
      <c r="M18" s="1067"/>
      <c r="N18" s="1067"/>
      <c r="O18" s="1067"/>
      <c r="P18" s="1067"/>
      <c r="Q18" s="1067"/>
      <c r="R18" s="1067"/>
    </row>
    <row r="19" spans="1:18" ht="15.95" customHeight="1">
      <c r="A19" s="783">
        <v>6</v>
      </c>
      <c r="B19" s="784">
        <f>свод.табл.г.Вологда!B18+SUM('46:97'!E20,'46:97'!I20)</f>
        <v>65243.412399999987</v>
      </c>
      <c r="C19" s="783"/>
      <c r="D19" s="784">
        <f t="shared" si="0"/>
        <v>65243.412399999987</v>
      </c>
      <c r="E19" s="784">
        <f>свод.табл.г.Вологда!E18+SUM('46:91'!M20,'46:91'!Q20)</f>
        <v>18460.839</v>
      </c>
      <c r="F19" s="783"/>
      <c r="G19" s="784">
        <f t="shared" si="1"/>
        <v>18460.839</v>
      </c>
      <c r="I19" s="1067"/>
      <c r="J19" s="1067"/>
      <c r="K19" s="1067"/>
      <c r="L19" s="1067"/>
      <c r="M19" s="1067"/>
      <c r="N19" s="1067"/>
      <c r="O19" s="1067"/>
      <c r="P19" s="1067"/>
      <c r="Q19" s="1067"/>
      <c r="R19" s="1067"/>
    </row>
    <row r="20" spans="1:18" ht="15.95" customHeight="1">
      <c r="A20" s="783">
        <v>7</v>
      </c>
      <c r="B20" s="784">
        <f>свод.табл.г.Вологда!B19+SUM('46:97'!E21,'46:97'!I21)</f>
        <v>79807.555699999983</v>
      </c>
      <c r="C20" s="783"/>
      <c r="D20" s="784">
        <f t="shared" si="0"/>
        <v>79807.555699999983</v>
      </c>
      <c r="E20" s="784">
        <f>свод.табл.г.Вологда!E19+SUM('46:91'!M21,'46:91'!Q21)</f>
        <v>19420.862999999998</v>
      </c>
      <c r="F20" s="783"/>
      <c r="G20" s="784">
        <f t="shared" si="1"/>
        <v>19420.862999999998</v>
      </c>
      <c r="I20" s="1067"/>
      <c r="J20" s="1067"/>
      <c r="K20" s="1067"/>
      <c r="L20" s="1067"/>
      <c r="M20" s="1067"/>
      <c r="N20" s="1067"/>
      <c r="O20" s="1067"/>
      <c r="P20" s="1067"/>
      <c r="Q20" s="1067"/>
      <c r="R20" s="1067"/>
    </row>
    <row r="21" spans="1:18" ht="15.95" customHeight="1">
      <c r="A21" s="783">
        <v>8</v>
      </c>
      <c r="B21" s="784">
        <f>свод.табл.г.Вологда!B20+SUM('46:97'!E22,'46:97'!I22)</f>
        <v>93902.6682</v>
      </c>
      <c r="C21" s="783"/>
      <c r="D21" s="784">
        <f t="shared" si="0"/>
        <v>93902.6682</v>
      </c>
      <c r="E21" s="784">
        <f>свод.табл.г.Вологда!E20+SUM('46:91'!M22,'46:91'!Q22)</f>
        <v>21861.576000000001</v>
      </c>
      <c r="F21" s="783"/>
      <c r="G21" s="784">
        <f t="shared" si="1"/>
        <v>21861.576000000001</v>
      </c>
      <c r="I21" s="1067"/>
      <c r="J21" s="1067"/>
      <c r="K21" s="1067"/>
      <c r="L21" s="1067"/>
      <c r="M21" s="1067"/>
      <c r="N21" s="1067"/>
      <c r="O21" s="1067"/>
      <c r="P21" s="1067"/>
      <c r="Q21" s="1067"/>
      <c r="R21" s="1067"/>
    </row>
    <row r="22" spans="1:18" ht="15.95" customHeight="1">
      <c r="A22" s="783">
        <v>9</v>
      </c>
      <c r="B22" s="784">
        <f>свод.табл.г.Вологда!B21+SUM('46:97'!E23,'46:97'!I23)</f>
        <v>111690.391</v>
      </c>
      <c r="C22" s="783"/>
      <c r="D22" s="784">
        <f t="shared" si="0"/>
        <v>111690.391</v>
      </c>
      <c r="E22" s="784">
        <f>свод.табл.г.Вологда!E21+SUM('46:91'!M23,'46:91'!Q23)</f>
        <v>28092.116000000002</v>
      </c>
      <c r="F22" s="783"/>
      <c r="G22" s="784">
        <f t="shared" si="1"/>
        <v>28092.116000000002</v>
      </c>
      <c r="I22" s="1067"/>
      <c r="J22" s="1067"/>
      <c r="K22" s="1067"/>
      <c r="L22" s="1067"/>
      <c r="M22" s="1067"/>
      <c r="N22" s="1067"/>
      <c r="O22" s="1067"/>
      <c r="P22" s="1067"/>
      <c r="Q22" s="1067"/>
      <c r="R22" s="1067"/>
    </row>
    <row r="23" spans="1:18" ht="15.95" customHeight="1">
      <c r="A23" s="783">
        <v>10</v>
      </c>
      <c r="B23" s="784">
        <f>свод.табл.г.Вологда!B22+SUM('46:97'!E24,'46:97'!I24)</f>
        <v>76314.314399999988</v>
      </c>
      <c r="C23" s="783"/>
      <c r="D23" s="784">
        <f t="shared" si="0"/>
        <v>76314.314399999988</v>
      </c>
      <c r="E23" s="784">
        <f>свод.табл.г.Вологда!E22+SUM('46:91'!M24,'46:91'!Q24)</f>
        <v>31670.281000000003</v>
      </c>
      <c r="F23" s="783"/>
      <c r="G23" s="784">
        <f t="shared" si="1"/>
        <v>31670.281000000003</v>
      </c>
      <c r="I23" s="1067"/>
      <c r="J23" s="1067"/>
      <c r="K23" s="1067"/>
      <c r="L23" s="1067"/>
      <c r="M23" s="1067"/>
      <c r="N23" s="1067"/>
      <c r="O23" s="1067"/>
      <c r="P23" s="1067"/>
      <c r="Q23" s="1067"/>
      <c r="R23" s="1067"/>
    </row>
    <row r="24" spans="1:18" ht="15.95" customHeight="1">
      <c r="A24" s="783">
        <v>11</v>
      </c>
      <c r="B24" s="784">
        <f>свод.табл.г.Вологда!B23+SUM('46:97'!E25,'46:97'!I25)</f>
        <v>120571.05199999998</v>
      </c>
      <c r="C24" s="783"/>
      <c r="D24" s="784">
        <f t="shared" si="0"/>
        <v>120571.05199999998</v>
      </c>
      <c r="E24" s="784">
        <f>свод.табл.г.Вологда!E23+SUM('46:91'!M25,'46:91'!Q25)</f>
        <v>32160.231999999996</v>
      </c>
      <c r="F24" s="783"/>
      <c r="G24" s="784">
        <f t="shared" si="1"/>
        <v>32160.231999999996</v>
      </c>
      <c r="I24" s="1067"/>
      <c r="J24" s="1067"/>
      <c r="K24" s="1067"/>
      <c r="L24" s="1067"/>
      <c r="M24" s="1067"/>
      <c r="N24" s="1067"/>
      <c r="O24" s="1067"/>
      <c r="P24" s="1067"/>
      <c r="Q24" s="1067"/>
      <c r="R24" s="1067"/>
    </row>
    <row r="25" spans="1:18" ht="14.25" customHeight="1">
      <c r="A25" s="783">
        <v>12</v>
      </c>
      <c r="B25" s="784">
        <f>свод.табл.г.Вологда!B24+SUM('46:97'!E26,'46:97'!I26)</f>
        <v>120727.65979999999</v>
      </c>
      <c r="C25" s="783"/>
      <c r="D25" s="784">
        <f t="shared" si="0"/>
        <v>120727.65979999999</v>
      </c>
      <c r="E25" s="784">
        <f>свод.табл.г.Вологда!E24+SUM('46:91'!M26,'46:91'!Q26)</f>
        <v>32533.888000000003</v>
      </c>
      <c r="F25" s="783"/>
      <c r="G25" s="784">
        <f t="shared" si="1"/>
        <v>32533.888000000003</v>
      </c>
      <c r="I25" s="1067"/>
      <c r="J25" s="1067"/>
      <c r="K25" s="1067"/>
      <c r="L25" s="1067"/>
      <c r="M25" s="1067"/>
      <c r="N25" s="1067"/>
      <c r="O25" s="1067"/>
      <c r="P25" s="1067"/>
      <c r="Q25" s="1067"/>
      <c r="R25" s="1067"/>
    </row>
    <row r="26" spans="1:18" ht="14.25" customHeight="1">
      <c r="A26" s="783">
        <v>13</v>
      </c>
      <c r="B26" s="784">
        <f>свод.табл.г.Вологда!B25+SUM('46:97'!E27,'46:97'!I27)</f>
        <v>116833.68170000002</v>
      </c>
      <c r="C26" s="783"/>
      <c r="D26" s="784">
        <f t="shared" si="0"/>
        <v>116833.68170000002</v>
      </c>
      <c r="E26" s="784">
        <f>свод.табл.г.Вологда!E25+SUM('46:91'!M27,'46:91'!Q27)</f>
        <v>30677.926999999996</v>
      </c>
      <c r="F26" s="783"/>
      <c r="G26" s="784">
        <f t="shared" si="1"/>
        <v>30677.926999999996</v>
      </c>
      <c r="I26" s="1067"/>
      <c r="J26" s="1067"/>
      <c r="K26" s="1067"/>
      <c r="L26" s="1067"/>
      <c r="M26" s="1067"/>
      <c r="N26" s="1067"/>
      <c r="O26" s="1067"/>
      <c r="P26" s="1067"/>
      <c r="Q26" s="1067"/>
      <c r="R26" s="1067"/>
    </row>
    <row r="27" spans="1:18" ht="15.95" customHeight="1">
      <c r="A27" s="783">
        <v>14</v>
      </c>
      <c r="B27" s="784">
        <f>свод.табл.г.Вологда!B26+SUM('46:97'!E28,'46:97'!I28)</f>
        <v>118688.31439999999</v>
      </c>
      <c r="C27" s="783"/>
      <c r="D27" s="784">
        <f t="shared" si="0"/>
        <v>118688.31439999999</v>
      </c>
      <c r="E27" s="784">
        <f>свод.табл.г.Вологда!E26+SUM('46:91'!M28,'46:91'!Q28)</f>
        <v>32666.179999999993</v>
      </c>
      <c r="F27" s="783"/>
      <c r="G27" s="784">
        <f t="shared" si="1"/>
        <v>32666.179999999993</v>
      </c>
      <c r="I27" s="1067"/>
      <c r="J27" s="1067"/>
      <c r="K27" s="1067"/>
      <c r="L27" s="1067"/>
      <c r="M27" s="1067"/>
      <c r="N27" s="1067"/>
      <c r="O27" s="1067"/>
      <c r="P27" s="1067"/>
      <c r="Q27" s="1067"/>
      <c r="R27" s="1067"/>
    </row>
    <row r="28" spans="1:18" ht="15.95" customHeight="1">
      <c r="A28" s="783">
        <v>15</v>
      </c>
      <c r="B28" s="784">
        <f>свод.табл.г.Вологда!B27+SUM('46:97'!E29,'46:97'!I29)</f>
        <v>116916.70049999999</v>
      </c>
      <c r="C28" s="783"/>
      <c r="D28" s="784">
        <f t="shared" si="0"/>
        <v>116916.70049999999</v>
      </c>
      <c r="E28" s="784">
        <f>свод.табл.г.Вологда!E27+SUM('46:91'!M29,'46:91'!Q29)</f>
        <v>33236.535000000003</v>
      </c>
      <c r="F28" s="783"/>
      <c r="G28" s="784">
        <f t="shared" si="1"/>
        <v>33236.535000000003</v>
      </c>
      <c r="I28" s="1067"/>
      <c r="J28" s="1067"/>
      <c r="K28" s="1067"/>
      <c r="L28" s="1067"/>
      <c r="M28" s="1067"/>
      <c r="N28" s="1067"/>
      <c r="O28" s="1067"/>
      <c r="P28" s="1067"/>
      <c r="Q28" s="1067"/>
      <c r="R28" s="1067"/>
    </row>
    <row r="29" spans="1:18" ht="15.95" customHeight="1">
      <c r="A29" s="783">
        <v>16</v>
      </c>
      <c r="B29" s="784">
        <f>свод.табл.г.Вологда!B28+SUM('46:97'!E30,'46:97'!I30)</f>
        <v>113506.79999999999</v>
      </c>
      <c r="C29" s="783"/>
      <c r="D29" s="784">
        <f t="shared" si="0"/>
        <v>113506.79999999999</v>
      </c>
      <c r="E29" s="784">
        <f>свод.табл.г.Вологда!E28+SUM('46:91'!M30,'46:91'!Q30)</f>
        <v>31391.922999999995</v>
      </c>
      <c r="F29" s="783"/>
      <c r="G29" s="784">
        <f t="shared" si="1"/>
        <v>31391.922999999995</v>
      </c>
      <c r="I29" s="1067"/>
      <c r="J29" s="1067"/>
      <c r="K29" s="1067"/>
      <c r="L29" s="1067"/>
      <c r="M29" s="1067"/>
      <c r="N29" s="1067"/>
      <c r="O29" s="1067"/>
      <c r="P29" s="1067"/>
      <c r="Q29" s="1067"/>
      <c r="R29" s="1067"/>
    </row>
    <row r="30" spans="1:18" ht="15.95" customHeight="1">
      <c r="A30" s="783">
        <v>17</v>
      </c>
      <c r="B30" s="784">
        <f>свод.табл.г.Вологда!B29+SUM('46:97'!E31,'46:97'!I31)</f>
        <v>111975.32339999999</v>
      </c>
      <c r="C30" s="783"/>
      <c r="D30" s="784">
        <f t="shared" si="0"/>
        <v>111975.32339999999</v>
      </c>
      <c r="E30" s="784">
        <f>свод.табл.г.Вологда!E29+SUM('46:91'!M31,'46:91'!Q31)</f>
        <v>30073.920999999995</v>
      </c>
      <c r="F30" s="783"/>
      <c r="G30" s="784">
        <f t="shared" si="1"/>
        <v>30073.920999999995</v>
      </c>
      <c r="I30" s="1067"/>
      <c r="J30" s="1067"/>
      <c r="K30" s="1067"/>
      <c r="L30" s="1067"/>
      <c r="M30" s="1067"/>
      <c r="N30" s="1067"/>
      <c r="O30" s="1067"/>
      <c r="P30" s="1067"/>
      <c r="Q30" s="1067"/>
      <c r="R30" s="1067"/>
    </row>
    <row r="31" spans="1:18" ht="15.95" customHeight="1">
      <c r="A31" s="783">
        <v>18</v>
      </c>
      <c r="B31" s="784">
        <f>свод.табл.г.Вологда!B30+SUM('46:97'!E32,'46:97'!I32)</f>
        <v>108990.63329999999</v>
      </c>
      <c r="C31" s="783"/>
      <c r="D31" s="784">
        <f t="shared" si="0"/>
        <v>108990.63329999999</v>
      </c>
      <c r="E31" s="784">
        <f>свод.табл.г.Вологда!E30+SUM('46:91'!M32,'46:91'!Q32)</f>
        <v>25932.33</v>
      </c>
      <c r="F31" s="783"/>
      <c r="G31" s="784">
        <f t="shared" si="1"/>
        <v>25932.33</v>
      </c>
      <c r="I31" s="1067"/>
      <c r="J31" s="1067"/>
      <c r="K31" s="1067"/>
      <c r="L31" s="1067"/>
      <c r="M31" s="1067"/>
      <c r="N31" s="1067"/>
      <c r="O31" s="1067"/>
      <c r="P31" s="1067"/>
      <c r="Q31" s="1067"/>
      <c r="R31" s="1067"/>
    </row>
    <row r="32" spans="1:18" ht="15.95" customHeight="1">
      <c r="A32" s="803">
        <v>19</v>
      </c>
      <c r="B32" s="784">
        <f>свод.табл.г.Вологда!B31+SUM('46:97'!E33,'46:97'!I33)</f>
        <v>109047.86689999998</v>
      </c>
      <c r="C32" s="799"/>
      <c r="D32" s="784">
        <f t="shared" si="0"/>
        <v>109047.86689999998</v>
      </c>
      <c r="E32" s="784">
        <f>свод.табл.г.Вологда!E31+SUM('46:91'!M33,'46:91'!Q33)</f>
        <v>24535.862000000001</v>
      </c>
      <c r="F32" s="799"/>
      <c r="G32" s="784">
        <f t="shared" si="1"/>
        <v>24535.862000000001</v>
      </c>
      <c r="I32" s="1067"/>
      <c r="J32" s="1067"/>
      <c r="K32" s="1067"/>
      <c r="L32" s="1067"/>
      <c r="M32" s="1067"/>
      <c r="N32" s="1067"/>
      <c r="O32" s="1067"/>
      <c r="P32" s="1067"/>
      <c r="Q32" s="1067"/>
      <c r="R32" s="1067"/>
    </row>
    <row r="33" spans="1:18" ht="15.95" customHeight="1">
      <c r="A33" s="803">
        <v>20</v>
      </c>
      <c r="B33" s="784">
        <f>свод.табл.г.Вологда!B32+SUM('46:97'!E34,'46:97'!I34)</f>
        <v>106814.2925</v>
      </c>
      <c r="C33" s="803"/>
      <c r="D33" s="784">
        <f t="shared" si="0"/>
        <v>106814.2925</v>
      </c>
      <c r="E33" s="784">
        <f>свод.табл.г.Вологда!E32+SUM('46:91'!M34,'46:91'!Q34)</f>
        <v>23655.979000000003</v>
      </c>
      <c r="F33" s="803"/>
      <c r="G33" s="784">
        <f t="shared" si="1"/>
        <v>23655.979000000003</v>
      </c>
      <c r="I33" s="1067"/>
      <c r="J33" s="1067"/>
      <c r="K33" s="1067"/>
      <c r="L33" s="1067"/>
      <c r="M33" s="1067"/>
      <c r="N33" s="1067"/>
      <c r="O33" s="1067"/>
      <c r="P33" s="1067"/>
      <c r="Q33" s="1067"/>
      <c r="R33" s="1067"/>
    </row>
    <row r="34" spans="1:18" ht="15.95" customHeight="1">
      <c r="A34" s="783">
        <v>21</v>
      </c>
      <c r="B34" s="784">
        <f>свод.табл.г.Вологда!B33+SUM('46:97'!E35,'46:97'!I35)</f>
        <v>103502.0545</v>
      </c>
      <c r="C34" s="783"/>
      <c r="D34" s="784">
        <f t="shared" si="0"/>
        <v>103502.0545</v>
      </c>
      <c r="E34" s="784">
        <f>свод.табл.г.Вологда!E33+SUM('46:91'!M35,'46:91'!Q35)</f>
        <v>22241.816999999999</v>
      </c>
      <c r="F34" s="783"/>
      <c r="G34" s="784">
        <f t="shared" si="1"/>
        <v>22241.816999999999</v>
      </c>
      <c r="I34" s="1067"/>
      <c r="J34" s="1067"/>
      <c r="K34" s="1067"/>
      <c r="L34" s="1067"/>
      <c r="M34" s="1067"/>
      <c r="N34" s="1067"/>
      <c r="O34" s="1067"/>
      <c r="P34" s="1067"/>
      <c r="Q34" s="1067"/>
      <c r="R34" s="1067"/>
    </row>
    <row r="35" spans="1:18" ht="15.95" customHeight="1">
      <c r="A35" s="783">
        <v>22</v>
      </c>
      <c r="B35" s="784">
        <f>свод.табл.г.Вологда!B34+SUM('46:97'!E36,'46:97'!I36)</f>
        <v>99187.731</v>
      </c>
      <c r="C35" s="783"/>
      <c r="D35" s="784">
        <f t="shared" si="0"/>
        <v>99187.731</v>
      </c>
      <c r="E35" s="784">
        <f>свод.табл.г.Вологда!E34+SUM('46:91'!M36,'46:91'!Q36)</f>
        <v>21276.895000000004</v>
      </c>
      <c r="F35" s="783"/>
      <c r="G35" s="784">
        <f t="shared" si="1"/>
        <v>21276.895000000004</v>
      </c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</row>
    <row r="36" spans="1:18" ht="15.95" customHeight="1">
      <c r="A36" s="783">
        <v>23</v>
      </c>
      <c r="B36" s="784">
        <f>свод.табл.г.Вологда!B35+SUM('46:97'!E37,'46:97'!I37)</f>
        <v>91509.668099999995</v>
      </c>
      <c r="C36" s="783"/>
      <c r="D36" s="784">
        <f t="shared" si="0"/>
        <v>91509.668099999995</v>
      </c>
      <c r="E36" s="784">
        <f>свод.табл.г.Вологда!E35+SUM('46:91'!M37,'46:91'!Q37)</f>
        <v>19975.525999999998</v>
      </c>
      <c r="F36" s="783"/>
      <c r="G36" s="784">
        <f t="shared" si="1"/>
        <v>19975.525999999998</v>
      </c>
      <c r="I36" s="1067"/>
      <c r="J36" s="1067"/>
      <c r="K36" s="1067"/>
      <c r="L36" s="1067"/>
      <c r="M36" s="1067"/>
      <c r="N36" s="1067"/>
      <c r="O36" s="1067"/>
      <c r="P36" s="1067"/>
      <c r="Q36" s="1067"/>
      <c r="R36" s="1067"/>
    </row>
    <row r="37" spans="1:18" ht="15.95" customHeight="1">
      <c r="A37" s="783">
        <v>24</v>
      </c>
      <c r="B37" s="784">
        <f>свод.табл.г.Вологда!B36+SUM('46:97'!E38,'46:97'!I38)</f>
        <v>78315.742499999993</v>
      </c>
      <c r="C37" s="783"/>
      <c r="D37" s="784">
        <f t="shared" si="0"/>
        <v>78315.742499999993</v>
      </c>
      <c r="E37" s="784">
        <f>свод.табл.г.Вологда!E36+SUM('46:91'!M38,'46:91'!Q38)</f>
        <v>18269.173000000003</v>
      </c>
      <c r="F37" s="783"/>
      <c r="G37" s="784">
        <f t="shared" si="1"/>
        <v>18269.173000000003</v>
      </c>
      <c r="I37" s="1067"/>
      <c r="J37" s="1067"/>
      <c r="K37" s="1067"/>
      <c r="L37" s="1067"/>
      <c r="M37" s="1067"/>
      <c r="N37" s="1067"/>
      <c r="O37" s="1067"/>
      <c r="P37" s="1067"/>
      <c r="Q37" s="1067"/>
      <c r="R37" s="1067"/>
    </row>
    <row r="38" spans="1:18" ht="15.95" customHeight="1">
      <c r="A38" s="785" t="s">
        <v>19</v>
      </c>
      <c r="B38" s="786"/>
      <c r="C38" s="787"/>
      <c r="D38" s="786"/>
      <c r="E38" s="786"/>
      <c r="F38" s="787"/>
      <c r="G38" s="786"/>
      <c r="I38" s="1067"/>
      <c r="J38" s="1067"/>
      <c r="K38" s="1067"/>
      <c r="L38" s="1067"/>
      <c r="M38" s="1067"/>
      <c r="N38" s="1067"/>
      <c r="O38" s="1067"/>
      <c r="P38" s="1067"/>
      <c r="Q38" s="1067"/>
      <c r="R38" s="1067"/>
    </row>
    <row r="39" spans="1:18">
      <c r="I39" s="925"/>
    </row>
    <row r="41" spans="1:18" ht="15.75" customHeight="1">
      <c r="C41" s="475"/>
      <c r="D41" s="475"/>
      <c r="F41" s="481"/>
    </row>
    <row r="42" spans="1:18" ht="15.75">
      <c r="A42" s="2849" t="s">
        <v>651</v>
      </c>
      <c r="B42" s="2849"/>
      <c r="C42" s="2849"/>
      <c r="D42" s="2849"/>
      <c r="E42" s="2849"/>
      <c r="F42" s="2849"/>
      <c r="G42" s="2849"/>
      <c r="H42" s="1903"/>
    </row>
    <row r="49" spans="1:4" ht="13.5">
      <c r="A49" s="2836"/>
      <c r="B49" s="2836"/>
    </row>
    <row r="50" spans="1:4" ht="13.5">
      <c r="A50" s="2836"/>
      <c r="B50" s="2836"/>
    </row>
    <row r="52" spans="1:4" hidden="1">
      <c r="D52" s="1165">
        <f>MAX(D14:D38)</f>
        <v>120727.65979999999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6" type="noConversion"/>
  <conditionalFormatting sqref="D14:D37">
    <cfRule type="cellIs" dxfId="7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rgb="FF92D050"/>
  </sheetPr>
  <dimension ref="A1:R50"/>
  <sheetViews>
    <sheetView topLeftCell="A9" zoomScaleNormal="100" workbookViewId="0">
      <selection activeCell="L26" sqref="L26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516</v>
      </c>
      <c r="G1" s="801"/>
    </row>
    <row r="2" spans="1:18" ht="15.75">
      <c r="A2" s="1567"/>
      <c r="B2" s="1291"/>
      <c r="C2" s="1291"/>
      <c r="D2" s="475" t="s">
        <v>111</v>
      </c>
      <c r="E2" s="1291"/>
      <c r="F2" s="1291"/>
      <c r="G2" s="1291"/>
    </row>
    <row r="3" spans="1:18" ht="15.75">
      <c r="A3" s="1567"/>
      <c r="B3" s="1291"/>
      <c r="C3" s="1291"/>
      <c r="D3" s="1291"/>
      <c r="E3" s="1291"/>
      <c r="F3" s="1291"/>
      <c r="G3" s="1291"/>
    </row>
    <row r="4" spans="1:18" ht="15.75">
      <c r="A4" s="2842" t="s">
        <v>692</v>
      </c>
      <c r="B4" s="3118"/>
      <c r="C4" s="3118"/>
      <c r="D4" s="3118"/>
      <c r="E4" s="3118"/>
      <c r="F4" s="3118"/>
      <c r="G4" s="3118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>
      <c r="A5" s="1567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>
      <c r="A6" s="2846" t="s">
        <v>485</v>
      </c>
      <c r="B6" s="2846"/>
      <c r="C6" s="2846"/>
      <c r="D6" s="3119"/>
      <c r="E6" s="3119"/>
      <c r="F6" s="3119"/>
      <c r="G6" s="3119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>
      <c r="A7" s="1567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>
      <c r="A8" s="3114" t="s">
        <v>528</v>
      </c>
      <c r="B8" s="3120"/>
      <c r="C8" s="3120"/>
      <c r="D8" s="3120"/>
      <c r="E8" s="3120"/>
      <c r="F8" s="3120"/>
      <c r="G8" s="3120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>
      <c r="A9" s="3114"/>
      <c r="B9" s="3114"/>
      <c r="C9" s="3114"/>
      <c r="D9" s="3114"/>
      <c r="E9" s="3114"/>
      <c r="F9" s="3114"/>
      <c r="G9" s="3114"/>
      <c r="I9" s="966"/>
      <c r="J9" s="966"/>
      <c r="K9" s="966"/>
      <c r="L9" s="966"/>
      <c r="M9" s="966"/>
      <c r="N9" s="966"/>
      <c r="O9" s="966"/>
      <c r="P9" s="966"/>
      <c r="Q9" s="966"/>
    </row>
    <row r="10" spans="1:18">
      <c r="B10" s="476"/>
      <c r="C10" s="1559"/>
      <c r="D10" s="1559"/>
      <c r="E10" s="1559"/>
      <c r="F10" s="1559"/>
      <c r="G10" s="1559"/>
      <c r="H10" s="1559"/>
      <c r="I10" s="1559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>
      <c r="A11" s="2837" t="s">
        <v>112</v>
      </c>
      <c r="B11" s="3122" t="s">
        <v>10</v>
      </c>
      <c r="C11" s="3123"/>
      <c r="D11" s="3123"/>
      <c r="E11" s="3122" t="s">
        <v>11</v>
      </c>
      <c r="F11" s="3123"/>
      <c r="G11" s="3124"/>
      <c r="H11" s="1559"/>
      <c r="I11" s="1559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>
      <c r="A12" s="3121"/>
      <c r="B12" s="477" t="s">
        <v>113</v>
      </c>
      <c r="C12" s="477" t="s">
        <v>114</v>
      </c>
      <c r="D12" s="477" t="s">
        <v>329</v>
      </c>
      <c r="E12" s="477" t="s">
        <v>113</v>
      </c>
      <c r="F12" s="477" t="s">
        <v>114</v>
      </c>
      <c r="G12" s="477" t="s">
        <v>330</v>
      </c>
    </row>
    <row r="13" spans="1:18" s="480" customFormat="1" ht="10.5" customHeight="1">
      <c r="A13" s="1560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>
      <c r="A14" s="783">
        <v>1</v>
      </c>
      <c r="B14" s="1561">
        <f>SUM('82:86'!E15)+SUM('82:86'!I15)</f>
        <v>1082.8009999999999</v>
      </c>
      <c r="C14" s="1566"/>
      <c r="D14" s="1561">
        <f>B14-C14</f>
        <v>1082.8009999999999</v>
      </c>
      <c r="E14" s="1561">
        <f>SUM('82:86'!M15)+SUM('82:86'!Q15)</f>
        <v>656.56700000000001</v>
      </c>
      <c r="F14" s="1561"/>
      <c r="G14" s="1561">
        <f>E14-F14</f>
        <v>656.56700000000001</v>
      </c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</row>
    <row r="15" spans="1:18" ht="15.95" customHeight="1">
      <c r="A15" s="783">
        <v>2</v>
      </c>
      <c r="B15" s="1561">
        <f>SUM('82:86'!E16)+SUM('82:86'!I16)</f>
        <v>976.072</v>
      </c>
      <c r="C15" s="1566"/>
      <c r="D15" s="1561">
        <f t="shared" ref="D15:D36" si="0">B15-C15</f>
        <v>976.072</v>
      </c>
      <c r="E15" s="1561">
        <f>SUM('82:86'!M16)+SUM('82:86'!Q16)</f>
        <v>616.05999999999995</v>
      </c>
      <c r="F15" s="1561"/>
      <c r="G15" s="1561">
        <f t="shared" ref="G15:G36" si="1">E15-F15</f>
        <v>616.05999999999995</v>
      </c>
      <c r="I15" s="1067"/>
      <c r="J15" s="1067"/>
      <c r="K15" s="1067"/>
      <c r="L15" s="1067"/>
      <c r="M15" s="1067"/>
      <c r="N15" s="1067"/>
      <c r="O15" s="1067"/>
      <c r="P15" s="1067"/>
      <c r="Q15" s="1067"/>
      <c r="R15" s="1067"/>
    </row>
    <row r="16" spans="1:18" ht="15.95" customHeight="1">
      <c r="A16" s="783">
        <v>3</v>
      </c>
      <c r="B16" s="1561">
        <f>SUM('82:86'!E17)+SUM('82:86'!I17)</f>
        <v>831.69100000000003</v>
      </c>
      <c r="C16" s="1566"/>
      <c r="D16" s="1561">
        <f t="shared" si="0"/>
        <v>831.69100000000003</v>
      </c>
      <c r="E16" s="1561">
        <f>SUM('82:86'!M17)+SUM('82:86'!Q17)</f>
        <v>520.66699999999992</v>
      </c>
      <c r="F16" s="1561"/>
      <c r="G16" s="1561">
        <f t="shared" si="1"/>
        <v>520.66699999999992</v>
      </c>
      <c r="I16" s="1067"/>
      <c r="J16" s="1067"/>
      <c r="K16" s="1067"/>
      <c r="L16" s="1067"/>
      <c r="M16" s="1067"/>
      <c r="N16" s="1067"/>
      <c r="O16" s="1067"/>
      <c r="P16" s="1067"/>
      <c r="Q16" s="1067"/>
      <c r="R16" s="1067"/>
    </row>
    <row r="17" spans="1:18" ht="15.95" customHeight="1">
      <c r="A17" s="783">
        <v>4</v>
      </c>
      <c r="B17" s="1561">
        <f>SUM('82:86'!E18)+SUM('82:86'!I18)</f>
        <v>782.39700000000005</v>
      </c>
      <c r="C17" s="1566"/>
      <c r="D17" s="1561">
        <f t="shared" si="0"/>
        <v>782.39700000000005</v>
      </c>
      <c r="E17" s="1561">
        <f>SUM('82:86'!M18)+SUM('82:86'!Q18)</f>
        <v>490.91499999999996</v>
      </c>
      <c r="F17" s="1561"/>
      <c r="G17" s="1561">
        <f t="shared" si="1"/>
        <v>490.91499999999996</v>
      </c>
      <c r="I17" s="1067"/>
      <c r="J17" s="1067"/>
      <c r="K17" s="1067"/>
      <c r="L17" s="1067"/>
      <c r="M17" s="1067"/>
      <c r="N17" s="1067"/>
      <c r="O17" s="1067"/>
      <c r="P17" s="1067"/>
      <c r="Q17" s="1067"/>
      <c r="R17" s="1067"/>
    </row>
    <row r="18" spans="1:18" ht="15.95" customHeight="1">
      <c r="A18" s="783">
        <v>5</v>
      </c>
      <c r="B18" s="1561">
        <f>SUM('82:86'!E19)+SUM('82:86'!I19)</f>
        <v>802.77600000000007</v>
      </c>
      <c r="C18" s="1566"/>
      <c r="D18" s="1561">
        <f t="shared" si="0"/>
        <v>802.77600000000007</v>
      </c>
      <c r="E18" s="1561">
        <f>SUM('82:86'!M19)+SUM('82:86'!Q19)</f>
        <v>491.41499999999996</v>
      </c>
      <c r="F18" s="1561"/>
      <c r="G18" s="1561">
        <f t="shared" si="1"/>
        <v>491.41499999999996</v>
      </c>
      <c r="I18" s="1067"/>
      <c r="J18" s="1067"/>
      <c r="K18" s="1067"/>
      <c r="L18" s="1067"/>
      <c r="M18" s="1067"/>
      <c r="N18" s="1067"/>
      <c r="O18" s="1067"/>
      <c r="P18" s="1067"/>
      <c r="Q18" s="1067"/>
      <c r="R18" s="1067"/>
    </row>
    <row r="19" spans="1:18" ht="15.95" customHeight="1">
      <c r="A19" s="783">
        <v>6</v>
      </c>
      <c r="B19" s="1561">
        <f>SUM('82:86'!E20)+SUM('82:86'!I20)</f>
        <v>915.23099999999999</v>
      </c>
      <c r="C19" s="1566"/>
      <c r="D19" s="1561">
        <f t="shared" si="0"/>
        <v>915.23099999999999</v>
      </c>
      <c r="E19" s="1561">
        <f>SUM('82:86'!M20)+SUM('82:86'!Q20)</f>
        <v>541.16200000000003</v>
      </c>
      <c r="F19" s="1561"/>
      <c r="G19" s="1561">
        <f t="shared" si="1"/>
        <v>541.16200000000003</v>
      </c>
      <c r="I19" s="1067"/>
      <c r="J19" s="1067"/>
      <c r="K19" s="1067"/>
      <c r="L19" s="1067"/>
      <c r="M19" s="1067"/>
      <c r="N19" s="1067"/>
      <c r="O19" s="1067"/>
      <c r="P19" s="1067"/>
      <c r="Q19" s="1067"/>
      <c r="R19" s="1067"/>
    </row>
    <row r="20" spans="1:18" ht="15.95" customHeight="1">
      <c r="A20" s="783">
        <v>7</v>
      </c>
      <c r="B20" s="1561">
        <f>SUM('82:86'!E21)+SUM('82:86'!I21)</f>
        <v>1233.6479999999999</v>
      </c>
      <c r="C20" s="1566"/>
      <c r="D20" s="1561">
        <f t="shared" si="0"/>
        <v>1233.6479999999999</v>
      </c>
      <c r="E20" s="1561">
        <f>SUM('82:86'!M21)+SUM('82:86'!Q21)</f>
        <v>575.88900000000001</v>
      </c>
      <c r="F20" s="1561"/>
      <c r="G20" s="1561">
        <f t="shared" si="1"/>
        <v>575.88900000000001</v>
      </c>
      <c r="I20" s="1067"/>
      <c r="J20" s="1067"/>
      <c r="K20" s="1067"/>
      <c r="L20" s="1067"/>
      <c r="M20" s="1067"/>
      <c r="N20" s="1067"/>
      <c r="O20" s="1067"/>
      <c r="P20" s="1067"/>
      <c r="Q20" s="1067"/>
      <c r="R20" s="1067"/>
    </row>
    <row r="21" spans="1:18" ht="15.95" customHeight="1">
      <c r="A21" s="783">
        <v>8</v>
      </c>
      <c r="B21" s="1561">
        <f>SUM('82:86'!E22)+SUM('82:86'!I22)</f>
        <v>1806.6969999999999</v>
      </c>
      <c r="C21" s="1566"/>
      <c r="D21" s="1561">
        <f t="shared" si="0"/>
        <v>1806.6969999999999</v>
      </c>
      <c r="E21" s="1561">
        <f>SUM('82:86'!M22)+SUM('82:86'!Q22)</f>
        <v>824.60200000000009</v>
      </c>
      <c r="F21" s="1561"/>
      <c r="G21" s="1561">
        <f t="shared" si="1"/>
        <v>824.60200000000009</v>
      </c>
      <c r="I21" s="1067"/>
      <c r="J21" s="1067"/>
      <c r="K21" s="1067"/>
      <c r="L21" s="1067"/>
      <c r="M21" s="1067"/>
      <c r="N21" s="1067"/>
      <c r="O21" s="1067"/>
      <c r="P21" s="1067"/>
      <c r="Q21" s="1067"/>
      <c r="R21" s="1067"/>
    </row>
    <row r="22" spans="1:18" ht="15.95" customHeight="1">
      <c r="A22" s="783">
        <v>9</v>
      </c>
      <c r="B22" s="1561">
        <f>SUM('82:86'!E23)+SUM('82:86'!I23)</f>
        <v>2083.683</v>
      </c>
      <c r="C22" s="1566"/>
      <c r="D22" s="1561">
        <f t="shared" si="0"/>
        <v>2083.683</v>
      </c>
      <c r="E22" s="1561">
        <f>SUM('82:86'!M23)+SUM('82:86'!Q23)</f>
        <v>938.40499999999997</v>
      </c>
      <c r="F22" s="1561"/>
      <c r="G22" s="1561">
        <f t="shared" si="1"/>
        <v>938.40499999999997</v>
      </c>
      <c r="I22" s="1067"/>
      <c r="J22" s="1067"/>
      <c r="K22" s="1067"/>
      <c r="L22" s="1067"/>
      <c r="M22" s="1067"/>
      <c r="N22" s="1067"/>
      <c r="O22" s="1067"/>
      <c r="P22" s="1067"/>
      <c r="Q22" s="1067"/>
      <c r="R22" s="1067"/>
    </row>
    <row r="23" spans="1:18" ht="15.95" customHeight="1">
      <c r="A23" s="783">
        <v>10</v>
      </c>
      <c r="B23" s="1561">
        <f>SUM('82:86'!E24)+SUM('82:86'!I24)</f>
        <v>1952.377</v>
      </c>
      <c r="C23" s="1566"/>
      <c r="D23" s="1561">
        <f t="shared" si="0"/>
        <v>1952.377</v>
      </c>
      <c r="E23" s="1561">
        <f>SUM('82:86'!M24)+SUM('82:86'!Q24)</f>
        <v>757.49400000000003</v>
      </c>
      <c r="F23" s="1561"/>
      <c r="G23" s="1561">
        <f t="shared" si="1"/>
        <v>757.49400000000003</v>
      </c>
      <c r="I23" s="1067"/>
      <c r="J23" s="1067"/>
      <c r="K23" s="1067"/>
      <c r="L23" s="1067"/>
      <c r="M23" s="1067"/>
      <c r="N23" s="1067"/>
      <c r="O23" s="1067"/>
      <c r="P23" s="1067"/>
      <c r="Q23" s="1067"/>
      <c r="R23" s="1067"/>
    </row>
    <row r="24" spans="1:18" ht="15.95" customHeight="1">
      <c r="A24" s="783">
        <v>11</v>
      </c>
      <c r="B24" s="1561">
        <f>SUM('82:86'!E25)+SUM('82:86'!I25)</f>
        <v>1725.08</v>
      </c>
      <c r="C24" s="1566"/>
      <c r="D24" s="1561">
        <f t="shared" si="0"/>
        <v>1725.08</v>
      </c>
      <c r="E24" s="1561">
        <f>SUM('82:86'!M25)+SUM('82:86'!Q25)</f>
        <v>662.93200000000002</v>
      </c>
      <c r="F24" s="1561"/>
      <c r="G24" s="1561">
        <f t="shared" si="1"/>
        <v>662.93200000000002</v>
      </c>
      <c r="I24" s="1067"/>
      <c r="J24" s="1067"/>
      <c r="K24" s="1067"/>
      <c r="L24" s="1067"/>
      <c r="M24" s="1067"/>
      <c r="N24" s="1067"/>
      <c r="O24" s="1067"/>
      <c r="P24" s="1067"/>
      <c r="Q24" s="1067"/>
      <c r="R24" s="1067"/>
    </row>
    <row r="25" spans="1:18" ht="14.25" customHeight="1">
      <c r="A25" s="783">
        <v>12</v>
      </c>
      <c r="B25" s="1561">
        <f>SUM('82:86'!E26)+SUM('82:86'!I26)</f>
        <v>1476.252</v>
      </c>
      <c r="C25" s="1566"/>
      <c r="D25" s="1561">
        <f t="shared" si="0"/>
        <v>1476.252</v>
      </c>
      <c r="E25" s="1561">
        <f>SUM('82:86'!M26)+SUM('82:86'!Q26)</f>
        <v>464.827</v>
      </c>
      <c r="F25" s="1561"/>
      <c r="G25" s="1561">
        <f t="shared" si="1"/>
        <v>464.827</v>
      </c>
      <c r="I25" s="1067"/>
      <c r="J25" s="1067"/>
      <c r="K25" s="1067"/>
      <c r="L25" s="1067"/>
      <c r="M25" s="1067"/>
      <c r="N25" s="1067"/>
      <c r="O25" s="1067"/>
      <c r="P25" s="1067"/>
      <c r="Q25" s="1067"/>
      <c r="R25" s="1067"/>
    </row>
    <row r="26" spans="1:18" ht="14.25" customHeight="1">
      <c r="A26" s="783">
        <v>13</v>
      </c>
      <c r="B26" s="1561">
        <f>SUM('82:86'!E27)+SUM('82:86'!I27)</f>
        <v>1797.0119999999999</v>
      </c>
      <c r="C26" s="1566"/>
      <c r="D26" s="1561">
        <f t="shared" si="0"/>
        <v>1797.0119999999999</v>
      </c>
      <c r="E26" s="1561">
        <f>SUM('82:86'!M27)+SUM('82:86'!Q27)</f>
        <v>707.48899999999992</v>
      </c>
      <c r="F26" s="1561"/>
      <c r="G26" s="1561">
        <f t="shared" si="1"/>
        <v>707.48899999999992</v>
      </c>
      <c r="I26" s="1067"/>
      <c r="J26" s="1067"/>
      <c r="K26" s="1067"/>
      <c r="L26" s="1067"/>
      <c r="M26" s="1067"/>
      <c r="N26" s="1067"/>
      <c r="O26" s="1067"/>
      <c r="P26" s="1067"/>
      <c r="Q26" s="1067"/>
      <c r="R26" s="1067"/>
    </row>
    <row r="27" spans="1:18" ht="15.95" customHeight="1">
      <c r="A27" s="783">
        <v>14</v>
      </c>
      <c r="B27" s="1561">
        <f>SUM('82:86'!E28)+SUM('82:86'!I28)</f>
        <v>1983.2629999999999</v>
      </c>
      <c r="C27" s="1566"/>
      <c r="D27" s="1561">
        <f t="shared" si="0"/>
        <v>1983.2629999999999</v>
      </c>
      <c r="E27" s="1561">
        <f>SUM('82:86'!M28)+SUM('82:86'!Q28)</f>
        <v>921.57199999999989</v>
      </c>
      <c r="F27" s="1561"/>
      <c r="G27" s="1561">
        <f t="shared" si="1"/>
        <v>921.57199999999989</v>
      </c>
      <c r="I27" s="1067"/>
      <c r="J27" s="1067"/>
      <c r="K27" s="1067"/>
      <c r="L27" s="1067"/>
      <c r="M27" s="1067"/>
      <c r="N27" s="1067"/>
      <c r="O27" s="1067"/>
      <c r="P27" s="1067"/>
      <c r="Q27" s="1067"/>
      <c r="R27" s="1067"/>
    </row>
    <row r="28" spans="1:18" ht="15.95" customHeight="1">
      <c r="A28" s="783">
        <v>15</v>
      </c>
      <c r="B28" s="1561">
        <f>SUM('82:86'!E29)+SUM('82:86'!I29)</f>
        <v>1934.7510000000002</v>
      </c>
      <c r="C28" s="1566"/>
      <c r="D28" s="1561">
        <f t="shared" si="0"/>
        <v>1934.7510000000002</v>
      </c>
      <c r="E28" s="1561">
        <f>SUM('82:86'!M29)+SUM('82:86'!Q29)</f>
        <v>1006.502</v>
      </c>
      <c r="F28" s="1561"/>
      <c r="G28" s="1561">
        <f t="shared" si="1"/>
        <v>1006.502</v>
      </c>
      <c r="I28" s="1067"/>
      <c r="J28" s="1067"/>
      <c r="K28" s="1067"/>
      <c r="L28" s="1067"/>
      <c r="M28" s="1067"/>
      <c r="N28" s="1067"/>
      <c r="O28" s="1067"/>
      <c r="P28" s="1067"/>
      <c r="Q28" s="1067"/>
      <c r="R28" s="1067"/>
    </row>
    <row r="29" spans="1:18" ht="15.95" customHeight="1">
      <c r="A29" s="783">
        <v>16</v>
      </c>
      <c r="B29" s="1561">
        <f>SUM('82:86'!E30)+SUM('82:86'!I30)</f>
        <v>1816.0139999999999</v>
      </c>
      <c r="C29" s="1566"/>
      <c r="D29" s="1561">
        <f t="shared" si="0"/>
        <v>1816.0139999999999</v>
      </c>
      <c r="E29" s="1561">
        <f>SUM('82:86'!M30)+SUM('82:86'!Q30)</f>
        <v>957.245</v>
      </c>
      <c r="F29" s="1561"/>
      <c r="G29" s="1561">
        <f t="shared" si="1"/>
        <v>957.245</v>
      </c>
      <c r="I29" s="1067"/>
      <c r="J29" s="1067"/>
      <c r="K29" s="1067"/>
      <c r="L29" s="1067"/>
      <c r="M29" s="1067"/>
      <c r="N29" s="1067"/>
      <c r="O29" s="1067"/>
      <c r="P29" s="1067"/>
      <c r="Q29" s="1067"/>
      <c r="R29" s="1067"/>
    </row>
    <row r="30" spans="1:18" ht="15.95" customHeight="1">
      <c r="A30" s="783">
        <v>17</v>
      </c>
      <c r="B30" s="1561">
        <f>SUM('82:86'!E31)+SUM('82:86'!I31)</f>
        <v>1722.68</v>
      </c>
      <c r="C30" s="1566"/>
      <c r="D30" s="1561">
        <f t="shared" si="0"/>
        <v>1722.68</v>
      </c>
      <c r="E30" s="1561">
        <f>SUM('82:86'!M31)+SUM('82:86'!Q31)</f>
        <v>761.37400000000002</v>
      </c>
      <c r="F30" s="1561"/>
      <c r="G30" s="1561">
        <f t="shared" si="1"/>
        <v>761.37400000000002</v>
      </c>
      <c r="I30" s="1067"/>
      <c r="J30" s="1067"/>
      <c r="K30" s="1067"/>
      <c r="L30" s="1067"/>
      <c r="M30" s="1067"/>
      <c r="N30" s="1067"/>
      <c r="O30" s="1067"/>
      <c r="P30" s="1067"/>
      <c r="Q30" s="1067"/>
      <c r="R30" s="1067"/>
    </row>
    <row r="31" spans="1:18" ht="15.95" customHeight="1">
      <c r="A31" s="783">
        <v>18</v>
      </c>
      <c r="B31" s="1561">
        <f>SUM('82:86'!E32)+SUM('82:86'!I32)</f>
        <v>1677.422</v>
      </c>
      <c r="C31" s="1566"/>
      <c r="D31" s="1561">
        <f t="shared" si="0"/>
        <v>1677.422</v>
      </c>
      <c r="E31" s="1561">
        <f>SUM('82:86'!M32)+SUM('82:86'!Q32)</f>
        <v>680.56100000000004</v>
      </c>
      <c r="F31" s="1561"/>
      <c r="G31" s="1561">
        <f t="shared" si="1"/>
        <v>680.56100000000004</v>
      </c>
      <c r="I31" s="1067"/>
      <c r="J31" s="1067"/>
      <c r="K31" s="1067"/>
      <c r="L31" s="1067"/>
      <c r="M31" s="1067"/>
      <c r="N31" s="1067"/>
      <c r="O31" s="1067"/>
      <c r="P31" s="1067"/>
      <c r="Q31" s="1067"/>
      <c r="R31" s="1067"/>
    </row>
    <row r="32" spans="1:18" ht="15.95" customHeight="1">
      <c r="A32" s="803">
        <v>19</v>
      </c>
      <c r="B32" s="1561">
        <f>SUM('82:86'!E33)+SUM('82:86'!I33)</f>
        <v>1780.52</v>
      </c>
      <c r="C32" s="1566"/>
      <c r="D32" s="1561">
        <f t="shared" si="0"/>
        <v>1780.52</v>
      </c>
      <c r="E32" s="1561">
        <f>SUM('82:86'!M33)+SUM('82:86'!Q33)</f>
        <v>750.88499999999999</v>
      </c>
      <c r="F32" s="1563"/>
      <c r="G32" s="1561">
        <f t="shared" si="1"/>
        <v>750.88499999999999</v>
      </c>
      <c r="I32" s="1067"/>
      <c r="J32" s="1067"/>
      <c r="K32" s="1067"/>
      <c r="L32" s="1067"/>
      <c r="M32" s="1067"/>
      <c r="N32" s="1067"/>
      <c r="O32" s="1067"/>
      <c r="P32" s="1067"/>
      <c r="Q32" s="1067"/>
      <c r="R32" s="1067"/>
    </row>
    <row r="33" spans="1:18" ht="15.95" customHeight="1">
      <c r="A33" s="803">
        <v>20</v>
      </c>
      <c r="B33" s="1561">
        <f>SUM('82:86'!E34)+SUM('82:86'!I34)</f>
        <v>1794.6890000000001</v>
      </c>
      <c r="C33" s="1566"/>
      <c r="D33" s="1561">
        <f t="shared" si="0"/>
        <v>1794.6890000000001</v>
      </c>
      <c r="E33" s="1561">
        <f>SUM('82:86'!M34)+SUM('82:86'!Q34)</f>
        <v>724.37</v>
      </c>
      <c r="F33" s="1564"/>
      <c r="G33" s="1561">
        <f t="shared" si="1"/>
        <v>724.37</v>
      </c>
      <c r="I33" s="1067"/>
      <c r="J33" s="1067"/>
      <c r="K33" s="1067"/>
      <c r="L33" s="1067"/>
      <c r="M33" s="1067"/>
      <c r="N33" s="1067"/>
      <c r="O33" s="1067"/>
      <c r="P33" s="1067"/>
      <c r="Q33" s="1067"/>
      <c r="R33" s="1067"/>
    </row>
    <row r="34" spans="1:18" ht="15.95" customHeight="1">
      <c r="A34" s="783">
        <v>21</v>
      </c>
      <c r="B34" s="1561">
        <f>SUM('82:86'!E35)+SUM('82:86'!I35)</f>
        <v>1634.7489999999998</v>
      </c>
      <c r="C34" s="1566"/>
      <c r="D34" s="1561">
        <f t="shared" si="0"/>
        <v>1634.7489999999998</v>
      </c>
      <c r="E34" s="1561">
        <f>SUM('82:86'!M35)+SUM('82:86'!Q35)</f>
        <v>636.91999999999996</v>
      </c>
      <c r="F34" s="1561"/>
      <c r="G34" s="1561">
        <f t="shared" si="1"/>
        <v>636.91999999999996</v>
      </c>
      <c r="I34" s="1067"/>
      <c r="J34" s="1067"/>
      <c r="K34" s="1067"/>
      <c r="L34" s="1067"/>
      <c r="M34" s="1067"/>
      <c r="N34" s="1067"/>
      <c r="O34" s="1067"/>
      <c r="P34" s="1067"/>
      <c r="Q34" s="1067"/>
      <c r="R34" s="1067"/>
    </row>
    <row r="35" spans="1:18" ht="15.95" customHeight="1">
      <c r="A35" s="783">
        <v>22</v>
      </c>
      <c r="B35" s="1561">
        <f>SUM('82:86'!E36)+SUM('82:86'!I36)</f>
        <v>1615.087</v>
      </c>
      <c r="C35" s="1566"/>
      <c r="D35" s="1561">
        <f t="shared" si="0"/>
        <v>1615.087</v>
      </c>
      <c r="E35" s="1561">
        <f>SUM('82:86'!M36)+SUM('82:86'!Q36)</f>
        <v>637.44600000000003</v>
      </c>
      <c r="F35" s="1561"/>
      <c r="G35" s="1561">
        <f t="shared" si="1"/>
        <v>637.44600000000003</v>
      </c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</row>
    <row r="36" spans="1:18" ht="15.95" customHeight="1">
      <c r="A36" s="783">
        <v>23</v>
      </c>
      <c r="B36" s="1561">
        <f>SUM('82:86'!E37)+SUM('82:86'!I37)</f>
        <v>1519.2840000000001</v>
      </c>
      <c r="C36" s="1566"/>
      <c r="D36" s="1561">
        <f t="shared" si="0"/>
        <v>1519.2840000000001</v>
      </c>
      <c r="E36" s="1561">
        <f>SUM('82:86'!M37)+SUM('82:86'!Q37)</f>
        <v>673.78399999999999</v>
      </c>
      <c r="F36" s="1561"/>
      <c r="G36" s="1561">
        <f t="shared" si="1"/>
        <v>673.78399999999999</v>
      </c>
      <c r="I36" s="1067"/>
      <c r="J36" s="1067"/>
      <c r="K36" s="1067"/>
      <c r="L36" s="1067"/>
      <c r="M36" s="1067"/>
      <c r="N36" s="1067"/>
      <c r="O36" s="1067"/>
      <c r="P36" s="1067"/>
      <c r="Q36" s="1067"/>
      <c r="R36" s="1067"/>
    </row>
    <row r="37" spans="1:18" ht="15.95" customHeight="1">
      <c r="A37" s="783">
        <v>24</v>
      </c>
      <c r="B37" s="1561"/>
      <c r="C37" s="1566"/>
      <c r="D37" s="1561"/>
      <c r="E37" s="1561"/>
      <c r="F37" s="1561"/>
      <c r="G37" s="1561"/>
      <c r="I37" s="1067"/>
      <c r="J37" s="1067"/>
      <c r="K37" s="1067"/>
      <c r="L37" s="1067"/>
      <c r="M37" s="1067"/>
      <c r="N37" s="1067"/>
      <c r="O37" s="1067"/>
      <c r="P37" s="1067"/>
      <c r="Q37" s="1067"/>
      <c r="R37" s="1067"/>
    </row>
    <row r="38" spans="1:18" ht="15.95" customHeight="1">
      <c r="A38" s="1565" t="s">
        <v>19</v>
      </c>
      <c r="B38" s="1562"/>
      <c r="C38" s="1562"/>
      <c r="D38" s="1562"/>
      <c r="E38" s="1562"/>
      <c r="F38" s="1562"/>
      <c r="G38" s="1562"/>
      <c r="I38" s="1067"/>
      <c r="J38" s="1067"/>
      <c r="K38" s="1067"/>
      <c r="L38" s="1067"/>
      <c r="M38" s="1067"/>
      <c r="N38" s="1067"/>
      <c r="O38" s="1067"/>
      <c r="P38" s="1067"/>
      <c r="Q38" s="1067"/>
      <c r="R38" s="1067"/>
    </row>
    <row r="39" spans="1:18">
      <c r="I39" s="925"/>
    </row>
    <row r="41" spans="1:18" ht="15.75" customHeight="1">
      <c r="A41" s="1288" t="s">
        <v>518</v>
      </c>
      <c r="C41" s="475"/>
      <c r="D41" s="475"/>
      <c r="F41" s="481"/>
    </row>
    <row r="42" spans="1:18">
      <c r="A42" s="472" t="s">
        <v>651</v>
      </c>
    </row>
    <row r="49" spans="1:2">
      <c r="A49" s="3117"/>
      <c r="B49" s="3117"/>
    </row>
    <row r="50" spans="1:2">
      <c r="A50" s="3117"/>
      <c r="B50" s="3117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6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rgb="FF92D050"/>
  </sheetPr>
  <dimension ref="A1:R50"/>
  <sheetViews>
    <sheetView topLeftCell="A9" zoomScaleNormal="100" workbookViewId="0">
      <selection activeCell="L26" sqref="L26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516</v>
      </c>
      <c r="G1" s="801"/>
    </row>
    <row r="2" spans="1:18" ht="15.75">
      <c r="A2" s="1539"/>
      <c r="B2" s="1291"/>
      <c r="C2" s="1291"/>
      <c r="D2" s="475" t="s">
        <v>111</v>
      </c>
      <c r="E2" s="1291"/>
      <c r="F2" s="1291"/>
      <c r="G2" s="1291"/>
    </row>
    <row r="3" spans="1:18" ht="15.75">
      <c r="A3" s="1539"/>
      <c r="B3" s="1291"/>
      <c r="C3" s="1291"/>
      <c r="D3" s="1291"/>
      <c r="E3" s="1291"/>
      <c r="F3" s="1291"/>
      <c r="G3" s="1291"/>
    </row>
    <row r="4" spans="1:18" ht="15.75">
      <c r="A4" s="2842" t="s">
        <v>692</v>
      </c>
      <c r="B4" s="3118"/>
      <c r="C4" s="3118"/>
      <c r="D4" s="3118"/>
      <c r="E4" s="3118"/>
      <c r="F4" s="3118"/>
      <c r="G4" s="3118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>
      <c r="A5" s="1539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>
      <c r="A6" s="2846" t="s">
        <v>485</v>
      </c>
      <c r="B6" s="2846"/>
      <c r="C6" s="2846"/>
      <c r="D6" s="3119"/>
      <c r="E6" s="3119"/>
      <c r="F6" s="3119"/>
      <c r="G6" s="3119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>
      <c r="A7" s="1539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>
      <c r="A8" s="3114" t="s">
        <v>517</v>
      </c>
      <c r="B8" s="3120"/>
      <c r="C8" s="3120"/>
      <c r="D8" s="3120"/>
      <c r="E8" s="3120"/>
      <c r="F8" s="3120"/>
      <c r="G8" s="3120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>
      <c r="A9" s="3114"/>
      <c r="B9" s="3114"/>
      <c r="C9" s="3114"/>
      <c r="D9" s="3114"/>
      <c r="E9" s="3114"/>
      <c r="F9" s="3114"/>
      <c r="G9" s="3114"/>
      <c r="I9" s="966"/>
      <c r="J9" s="966"/>
      <c r="K9" s="966"/>
      <c r="L9" s="966"/>
      <c r="M9" s="966"/>
      <c r="N9" s="966"/>
      <c r="O9" s="966"/>
      <c r="P9" s="966"/>
      <c r="Q9" s="966"/>
    </row>
    <row r="10" spans="1:18">
      <c r="B10" s="476"/>
      <c r="C10" s="1559"/>
      <c r="D10" s="1559"/>
      <c r="E10" s="1559"/>
      <c r="F10" s="1559"/>
      <c r="G10" s="1559"/>
      <c r="H10" s="1559"/>
      <c r="I10" s="1559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>
      <c r="A11" s="2837" t="s">
        <v>112</v>
      </c>
      <c r="B11" s="3122" t="s">
        <v>10</v>
      </c>
      <c r="C11" s="3123"/>
      <c r="D11" s="3123"/>
      <c r="E11" s="3122" t="s">
        <v>11</v>
      </c>
      <c r="F11" s="3123"/>
      <c r="G11" s="3124"/>
      <c r="H11" s="1559"/>
      <c r="I11" s="1559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>
      <c r="A12" s="3121"/>
      <c r="B12" s="477" t="s">
        <v>113</v>
      </c>
      <c r="C12" s="477" t="s">
        <v>114</v>
      </c>
      <c r="D12" s="477" t="s">
        <v>329</v>
      </c>
      <c r="E12" s="477" t="s">
        <v>113</v>
      </c>
      <c r="F12" s="477" t="s">
        <v>114</v>
      </c>
      <c r="G12" s="477" t="s">
        <v>330</v>
      </c>
    </row>
    <row r="13" spans="1:18" s="480" customFormat="1" ht="10.5" customHeight="1">
      <c r="A13" s="1560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>
      <c r="A14" s="783">
        <v>1</v>
      </c>
      <c r="B14" s="1561">
        <f>SUM('87:91'!E15)+SUM('87:91'!I15)</f>
        <v>1627.7380000000001</v>
      </c>
      <c r="C14" s="1566"/>
      <c r="D14" s="1561">
        <f>B14-C14</f>
        <v>1627.7380000000001</v>
      </c>
      <c r="E14" s="1561">
        <f>SUM('87:91'!M15)+SUM('87:91'!Q15)</f>
        <v>950.4140000000001</v>
      </c>
      <c r="F14" s="1561"/>
      <c r="G14" s="1561">
        <f>E14-F14</f>
        <v>950.4140000000001</v>
      </c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</row>
    <row r="15" spans="1:18" ht="15.95" customHeight="1">
      <c r="A15" s="783">
        <v>2</v>
      </c>
      <c r="B15" s="1561">
        <f>SUM('87:91'!E16)+SUM('87:91'!I16)</f>
        <v>1391.194</v>
      </c>
      <c r="C15" s="1566"/>
      <c r="D15" s="1561">
        <f t="shared" ref="D15:D36" si="0">B15-C15</f>
        <v>1391.194</v>
      </c>
      <c r="E15" s="1561">
        <f>SUM('87:91'!M16)+SUM('87:91'!Q16)</f>
        <v>871.23399999999992</v>
      </c>
      <c r="F15" s="1561"/>
      <c r="G15" s="1561">
        <f t="shared" ref="G15:G36" si="1">E15-F15</f>
        <v>871.23399999999992</v>
      </c>
      <c r="I15" s="1067"/>
      <c r="J15" s="1067"/>
      <c r="K15" s="1067"/>
      <c r="L15" s="1067"/>
      <c r="M15" s="1067"/>
      <c r="N15" s="1067"/>
      <c r="O15" s="1067"/>
      <c r="P15" s="1067"/>
      <c r="Q15" s="1067"/>
      <c r="R15" s="1067"/>
    </row>
    <row r="16" spans="1:18" ht="15.95" customHeight="1">
      <c r="A16" s="783">
        <v>3</v>
      </c>
      <c r="B16" s="1561">
        <f>SUM('87:91'!E17)+SUM('87:91'!I17)</f>
        <v>1279.9119999999998</v>
      </c>
      <c r="C16" s="1566"/>
      <c r="D16" s="1561">
        <f t="shared" si="0"/>
        <v>1279.9119999999998</v>
      </c>
      <c r="E16" s="1561">
        <f>SUM('87:91'!M17)+SUM('87:91'!Q17)</f>
        <v>833.048</v>
      </c>
      <c r="F16" s="1561"/>
      <c r="G16" s="1561">
        <f t="shared" si="1"/>
        <v>833.048</v>
      </c>
      <c r="I16" s="1067"/>
      <c r="J16" s="1067"/>
      <c r="K16" s="1067"/>
      <c r="L16" s="1067"/>
      <c r="M16" s="1067"/>
      <c r="N16" s="1067"/>
      <c r="O16" s="1067"/>
      <c r="P16" s="1067"/>
      <c r="Q16" s="1067"/>
      <c r="R16" s="1067"/>
    </row>
    <row r="17" spans="1:18" ht="15.95" customHeight="1">
      <c r="A17" s="783">
        <v>4</v>
      </c>
      <c r="B17" s="1561">
        <f>SUM('87:91'!E18)+SUM('87:91'!I18)</f>
        <v>1258.0999999999999</v>
      </c>
      <c r="C17" s="1566"/>
      <c r="D17" s="1561">
        <f t="shared" si="0"/>
        <v>1258.0999999999999</v>
      </c>
      <c r="E17" s="1561">
        <f>SUM('87:91'!M18)+SUM('87:91'!Q18)</f>
        <v>809.12599999999998</v>
      </c>
      <c r="F17" s="1561"/>
      <c r="G17" s="1561">
        <f t="shared" si="1"/>
        <v>809.12599999999998</v>
      </c>
      <c r="I17" s="1067"/>
      <c r="J17" s="1067"/>
      <c r="K17" s="1067"/>
      <c r="L17" s="1067"/>
      <c r="M17" s="1067"/>
      <c r="N17" s="1067"/>
      <c r="O17" s="1067"/>
      <c r="P17" s="1067"/>
      <c r="Q17" s="1067"/>
      <c r="R17" s="1067"/>
    </row>
    <row r="18" spans="1:18" ht="15.95" customHeight="1">
      <c r="A18" s="783">
        <v>5</v>
      </c>
      <c r="B18" s="1561">
        <f>SUM('87:91'!E19)+SUM('87:91'!I19)</f>
        <v>1415.3020000000001</v>
      </c>
      <c r="C18" s="1566"/>
      <c r="D18" s="1561">
        <f t="shared" si="0"/>
        <v>1415.3020000000001</v>
      </c>
      <c r="E18" s="1561">
        <f>SUM('87:91'!M19)+SUM('87:91'!Q19)</f>
        <v>882.36800000000005</v>
      </c>
      <c r="F18" s="1561"/>
      <c r="G18" s="1561">
        <f t="shared" si="1"/>
        <v>882.36800000000005</v>
      </c>
      <c r="I18" s="1067"/>
      <c r="J18" s="1067"/>
      <c r="K18" s="1067"/>
      <c r="L18" s="1067"/>
      <c r="M18" s="1067"/>
      <c r="N18" s="1067"/>
      <c r="O18" s="1067"/>
      <c r="P18" s="1067"/>
      <c r="Q18" s="1067"/>
      <c r="R18" s="1067"/>
    </row>
    <row r="19" spans="1:18" ht="15.95" customHeight="1">
      <c r="A19" s="783">
        <v>6</v>
      </c>
      <c r="B19" s="1561">
        <f>SUM('87:91'!E20)+SUM('87:91'!I20)</f>
        <v>1721.518</v>
      </c>
      <c r="C19" s="1566"/>
      <c r="D19" s="1561">
        <f t="shared" si="0"/>
        <v>1721.518</v>
      </c>
      <c r="E19" s="1561">
        <f>SUM('87:91'!M20)+SUM('87:91'!Q20)</f>
        <v>1036.684</v>
      </c>
      <c r="F19" s="1561"/>
      <c r="G19" s="1561">
        <f t="shared" si="1"/>
        <v>1036.684</v>
      </c>
      <c r="I19" s="1067"/>
      <c r="J19" s="1067"/>
      <c r="K19" s="1067"/>
      <c r="L19" s="1067"/>
      <c r="M19" s="1067"/>
      <c r="N19" s="1067"/>
      <c r="O19" s="1067"/>
      <c r="P19" s="1067"/>
      <c r="Q19" s="1067"/>
      <c r="R19" s="1067"/>
    </row>
    <row r="20" spans="1:18" ht="15.95" customHeight="1">
      <c r="A20" s="783">
        <v>7</v>
      </c>
      <c r="B20" s="1561">
        <f>SUM('87:91'!E21)+SUM('87:91'!I21)</f>
        <v>2049.23</v>
      </c>
      <c r="C20" s="1566"/>
      <c r="D20" s="1561">
        <f t="shared" si="0"/>
        <v>2049.23</v>
      </c>
      <c r="E20" s="1561">
        <f>SUM('87:91'!M21)+SUM('87:91'!Q21)</f>
        <v>1052.01</v>
      </c>
      <c r="F20" s="1561"/>
      <c r="G20" s="1561">
        <f t="shared" si="1"/>
        <v>1052.01</v>
      </c>
      <c r="I20" s="1067"/>
      <c r="J20" s="1067"/>
      <c r="K20" s="1067"/>
      <c r="L20" s="1067"/>
      <c r="M20" s="1067"/>
      <c r="N20" s="1067"/>
      <c r="O20" s="1067"/>
      <c r="P20" s="1067"/>
      <c r="Q20" s="1067"/>
      <c r="R20" s="1067"/>
    </row>
    <row r="21" spans="1:18" ht="15.95" customHeight="1">
      <c r="A21" s="783">
        <v>8</v>
      </c>
      <c r="B21" s="1561">
        <f>SUM('87:91'!E22)+SUM('87:91'!I22)</f>
        <v>2672.1780000000003</v>
      </c>
      <c r="C21" s="1566"/>
      <c r="D21" s="1561">
        <f t="shared" si="0"/>
        <v>2672.1780000000003</v>
      </c>
      <c r="E21" s="1561">
        <f>SUM('87:91'!M22)+SUM('87:91'!Q22)</f>
        <v>1387.066</v>
      </c>
      <c r="F21" s="1561"/>
      <c r="G21" s="1561">
        <f t="shared" si="1"/>
        <v>1387.066</v>
      </c>
      <c r="I21" s="1067"/>
      <c r="J21" s="1067"/>
      <c r="K21" s="1067"/>
      <c r="L21" s="1067"/>
      <c r="M21" s="1067"/>
      <c r="N21" s="1067"/>
      <c r="O21" s="1067"/>
      <c r="P21" s="1067"/>
      <c r="Q21" s="1067"/>
      <c r="R21" s="1067"/>
    </row>
    <row r="22" spans="1:18" ht="15.95" customHeight="1">
      <c r="A22" s="783">
        <v>9</v>
      </c>
      <c r="B22" s="1561">
        <f>SUM('87:91'!E23)+SUM('87:91'!I23)</f>
        <v>3128.55</v>
      </c>
      <c r="C22" s="1566"/>
      <c r="D22" s="1561">
        <f t="shared" si="0"/>
        <v>3128.55</v>
      </c>
      <c r="E22" s="1561">
        <f>SUM('87:91'!M23)+SUM('87:91'!Q23)</f>
        <v>1515.9939999999999</v>
      </c>
      <c r="F22" s="1561"/>
      <c r="G22" s="1561">
        <f t="shared" si="1"/>
        <v>1515.9939999999999</v>
      </c>
      <c r="I22" s="1067"/>
      <c r="J22" s="1067"/>
      <c r="K22" s="1067"/>
      <c r="L22" s="1067"/>
      <c r="M22" s="1067"/>
      <c r="N22" s="1067"/>
      <c r="O22" s="1067"/>
      <c r="P22" s="1067"/>
      <c r="Q22" s="1067"/>
      <c r="R22" s="1067"/>
    </row>
    <row r="23" spans="1:18" ht="15.95" customHeight="1">
      <c r="A23" s="783">
        <v>10</v>
      </c>
      <c r="B23" s="1561">
        <f>SUM('87:91'!E24)+SUM('87:91'!I24)</f>
        <v>3414.3020000000001</v>
      </c>
      <c r="C23" s="1566"/>
      <c r="D23" s="1561">
        <f t="shared" si="0"/>
        <v>3414.3020000000001</v>
      </c>
      <c r="E23" s="1561">
        <f>SUM('87:91'!M24)+SUM('87:91'!Q24)</f>
        <v>1754.4679999999998</v>
      </c>
      <c r="F23" s="1561"/>
      <c r="G23" s="1561">
        <f t="shared" si="1"/>
        <v>1754.4679999999998</v>
      </c>
      <c r="I23" s="1067"/>
      <c r="J23" s="1067"/>
      <c r="K23" s="1067"/>
      <c r="L23" s="1067"/>
      <c r="M23" s="1067"/>
      <c r="N23" s="1067"/>
      <c r="O23" s="1067"/>
      <c r="P23" s="1067"/>
      <c r="Q23" s="1067"/>
      <c r="R23" s="1067"/>
    </row>
    <row r="24" spans="1:18" ht="15.95" customHeight="1">
      <c r="A24" s="783">
        <v>11</v>
      </c>
      <c r="B24" s="1561">
        <f>SUM('87:91'!E25)+SUM('87:91'!I25)</f>
        <v>3455.1099999999997</v>
      </c>
      <c r="C24" s="1566"/>
      <c r="D24" s="1561">
        <f t="shared" si="0"/>
        <v>3455.1099999999997</v>
      </c>
      <c r="E24" s="1561">
        <f>SUM('87:91'!M25)+SUM('87:91'!Q25)</f>
        <v>1775.7460000000001</v>
      </c>
      <c r="F24" s="1561"/>
      <c r="G24" s="1561">
        <f t="shared" si="1"/>
        <v>1775.7460000000001</v>
      </c>
      <c r="I24" s="1067"/>
      <c r="J24" s="1067"/>
      <c r="K24" s="1067"/>
      <c r="L24" s="1067"/>
      <c r="M24" s="1067"/>
      <c r="N24" s="1067"/>
      <c r="O24" s="1067"/>
      <c r="P24" s="1067"/>
      <c r="Q24" s="1067"/>
      <c r="R24" s="1067"/>
    </row>
    <row r="25" spans="1:18" ht="14.25" customHeight="1">
      <c r="A25" s="783">
        <v>12</v>
      </c>
      <c r="B25" s="1561">
        <f>SUM('87:91'!E26)+SUM('87:91'!I26)</f>
        <v>3131.0820000000003</v>
      </c>
      <c r="C25" s="1566"/>
      <c r="D25" s="1561">
        <f t="shared" si="0"/>
        <v>3131.0820000000003</v>
      </c>
      <c r="E25" s="1561">
        <f>SUM('87:91'!M26)+SUM('87:91'!Q26)</f>
        <v>1558.644</v>
      </c>
      <c r="F25" s="1561"/>
      <c r="G25" s="1561">
        <f t="shared" si="1"/>
        <v>1558.644</v>
      </c>
      <c r="I25" s="1067"/>
      <c r="J25" s="1067"/>
      <c r="K25" s="1067"/>
      <c r="L25" s="1067"/>
      <c r="M25" s="1067"/>
      <c r="N25" s="1067"/>
      <c r="O25" s="1067"/>
      <c r="P25" s="1067"/>
      <c r="Q25" s="1067"/>
      <c r="R25" s="1067"/>
    </row>
    <row r="26" spans="1:18" ht="14.25" customHeight="1">
      <c r="A26" s="783">
        <v>13</v>
      </c>
      <c r="B26" s="1561">
        <f>SUM('87:91'!E27)+SUM('87:91'!I27)</f>
        <v>3342.8260000000005</v>
      </c>
      <c r="C26" s="1566"/>
      <c r="D26" s="1561">
        <f t="shared" si="0"/>
        <v>3342.8260000000005</v>
      </c>
      <c r="E26" s="1561">
        <f>SUM('87:91'!M27)+SUM('87:91'!Q27)</f>
        <v>1797.0619999999999</v>
      </c>
      <c r="F26" s="1561"/>
      <c r="G26" s="1561">
        <f t="shared" si="1"/>
        <v>1797.0619999999999</v>
      </c>
      <c r="I26" s="1067"/>
      <c r="J26" s="1067"/>
      <c r="K26" s="1067"/>
      <c r="L26" s="1067"/>
      <c r="M26" s="1067"/>
      <c r="N26" s="1067"/>
      <c r="O26" s="1067"/>
      <c r="P26" s="1067"/>
      <c r="Q26" s="1067"/>
      <c r="R26" s="1067"/>
    </row>
    <row r="27" spans="1:18" ht="15.95" customHeight="1">
      <c r="A27" s="783">
        <v>14</v>
      </c>
      <c r="B27" s="1561">
        <f>SUM('87:91'!E28)+SUM('87:91'!I28)</f>
        <v>3249.9419999999996</v>
      </c>
      <c r="C27" s="1566"/>
      <c r="D27" s="1561">
        <f t="shared" si="0"/>
        <v>3249.9419999999996</v>
      </c>
      <c r="E27" s="1561">
        <f>SUM('87:91'!M28)+SUM('87:91'!Q28)</f>
        <v>1679.5900000000001</v>
      </c>
      <c r="F27" s="1561"/>
      <c r="G27" s="1561">
        <f t="shared" si="1"/>
        <v>1679.5900000000001</v>
      </c>
      <c r="I27" s="1067"/>
      <c r="J27" s="1067"/>
      <c r="K27" s="1067"/>
      <c r="L27" s="1067"/>
      <c r="M27" s="1067"/>
      <c r="N27" s="1067"/>
      <c r="O27" s="1067"/>
      <c r="P27" s="1067"/>
      <c r="Q27" s="1067"/>
      <c r="R27" s="1067"/>
    </row>
    <row r="28" spans="1:18" ht="15.95" customHeight="1">
      <c r="A28" s="783">
        <v>15</v>
      </c>
      <c r="B28" s="1561">
        <f>SUM('87:91'!E29)+SUM('87:91'!I29)</f>
        <v>3202.8940000000002</v>
      </c>
      <c r="C28" s="1566"/>
      <c r="D28" s="1561">
        <f t="shared" si="0"/>
        <v>3202.8940000000002</v>
      </c>
      <c r="E28" s="1561">
        <f>SUM('87:91'!M29)+SUM('87:91'!Q29)</f>
        <v>1667.3979999999999</v>
      </c>
      <c r="F28" s="1561"/>
      <c r="G28" s="1561">
        <f t="shared" si="1"/>
        <v>1667.3979999999999</v>
      </c>
      <c r="I28" s="1067"/>
      <c r="J28" s="1067"/>
      <c r="K28" s="1067"/>
      <c r="L28" s="1067"/>
      <c r="M28" s="1067"/>
      <c r="N28" s="1067"/>
      <c r="O28" s="1067"/>
      <c r="P28" s="1067"/>
      <c r="Q28" s="1067"/>
      <c r="R28" s="1067"/>
    </row>
    <row r="29" spans="1:18" ht="15.95" customHeight="1">
      <c r="A29" s="783">
        <v>16</v>
      </c>
      <c r="B29" s="1561">
        <f>SUM('87:91'!E30)+SUM('87:91'!I30)</f>
        <v>3018.0239999999999</v>
      </c>
      <c r="C29" s="1566"/>
      <c r="D29" s="1561">
        <f t="shared" si="0"/>
        <v>3018.0239999999999</v>
      </c>
      <c r="E29" s="1561">
        <f>SUM('87:91'!M30)+SUM('87:91'!Q30)</f>
        <v>1573.6</v>
      </c>
      <c r="F29" s="1561"/>
      <c r="G29" s="1561">
        <f t="shared" si="1"/>
        <v>1573.6</v>
      </c>
      <c r="I29" s="1067"/>
      <c r="J29" s="1067"/>
      <c r="K29" s="1067"/>
      <c r="L29" s="1067"/>
      <c r="M29" s="1067"/>
      <c r="N29" s="1067"/>
      <c r="O29" s="1067"/>
      <c r="P29" s="1067"/>
      <c r="Q29" s="1067"/>
      <c r="R29" s="1067"/>
    </row>
    <row r="30" spans="1:18" ht="15.95" customHeight="1">
      <c r="A30" s="783">
        <v>17</v>
      </c>
      <c r="B30" s="1561">
        <f>SUM('87:91'!E31)+SUM('87:91'!I31)</f>
        <v>2990.7999999999997</v>
      </c>
      <c r="C30" s="1566"/>
      <c r="D30" s="1561">
        <f t="shared" si="0"/>
        <v>2990.7999999999997</v>
      </c>
      <c r="E30" s="1561">
        <f>SUM('87:91'!M31)+SUM('87:91'!Q31)</f>
        <v>1626.2379999999998</v>
      </c>
      <c r="F30" s="1561"/>
      <c r="G30" s="1561">
        <f t="shared" si="1"/>
        <v>1626.2379999999998</v>
      </c>
      <c r="I30" s="1067"/>
      <c r="J30" s="1067"/>
      <c r="K30" s="1067"/>
      <c r="L30" s="1067"/>
      <c r="M30" s="1067"/>
      <c r="N30" s="1067"/>
      <c r="O30" s="1067"/>
      <c r="P30" s="1067"/>
      <c r="Q30" s="1067"/>
      <c r="R30" s="1067"/>
    </row>
    <row r="31" spans="1:18" ht="15.95" customHeight="1">
      <c r="A31" s="783">
        <v>18</v>
      </c>
      <c r="B31" s="1561">
        <f>SUM('87:91'!E32)+SUM('87:91'!I32)</f>
        <v>2950.9259999999999</v>
      </c>
      <c r="C31" s="1566"/>
      <c r="D31" s="1561">
        <f t="shared" si="0"/>
        <v>2950.9259999999999</v>
      </c>
      <c r="E31" s="1561">
        <f>SUM('87:91'!M32)+SUM('87:91'!Q32)</f>
        <v>1454.604</v>
      </c>
      <c r="F31" s="1561"/>
      <c r="G31" s="1561">
        <f t="shared" si="1"/>
        <v>1454.604</v>
      </c>
      <c r="I31" s="1067"/>
      <c r="J31" s="1067"/>
      <c r="K31" s="1067"/>
      <c r="L31" s="1067"/>
      <c r="M31" s="1067"/>
      <c r="N31" s="1067"/>
      <c r="O31" s="1067"/>
      <c r="P31" s="1067"/>
      <c r="Q31" s="1067"/>
      <c r="R31" s="1067"/>
    </row>
    <row r="32" spans="1:18" ht="15.95" customHeight="1">
      <c r="A32" s="803">
        <v>19</v>
      </c>
      <c r="B32" s="1561">
        <f>SUM('87:91'!E33)+SUM('87:91'!I33)</f>
        <v>2786.7919999999999</v>
      </c>
      <c r="C32" s="1566"/>
      <c r="D32" s="1561">
        <f t="shared" si="0"/>
        <v>2786.7919999999999</v>
      </c>
      <c r="E32" s="1561">
        <f>SUM('87:91'!M33)+SUM('87:91'!Q33)</f>
        <v>1342.9099999999999</v>
      </c>
      <c r="F32" s="1563"/>
      <c r="G32" s="1561">
        <f t="shared" si="1"/>
        <v>1342.9099999999999</v>
      </c>
      <c r="I32" s="1067"/>
      <c r="J32" s="1067"/>
      <c r="K32" s="1067"/>
      <c r="L32" s="1067"/>
      <c r="M32" s="1067"/>
      <c r="N32" s="1067"/>
      <c r="O32" s="1067"/>
      <c r="P32" s="1067"/>
      <c r="Q32" s="1067"/>
      <c r="R32" s="1067"/>
    </row>
    <row r="33" spans="1:18" ht="15.95" customHeight="1">
      <c r="A33" s="803">
        <v>20</v>
      </c>
      <c r="B33" s="1561">
        <f>SUM('87:91'!E34)+SUM('87:91'!I34)</f>
        <v>2673.7579999999998</v>
      </c>
      <c r="C33" s="1566"/>
      <c r="D33" s="1561">
        <f t="shared" si="0"/>
        <v>2673.7579999999998</v>
      </c>
      <c r="E33" s="1561">
        <f>SUM('87:91'!M34)+SUM('87:91'!Q34)</f>
        <v>1296.5879999999997</v>
      </c>
      <c r="F33" s="1564"/>
      <c r="G33" s="1561">
        <f t="shared" si="1"/>
        <v>1296.5879999999997</v>
      </c>
      <c r="I33" s="1067"/>
      <c r="J33" s="1067"/>
      <c r="K33" s="1067"/>
      <c r="L33" s="1067"/>
      <c r="M33" s="1067"/>
      <c r="N33" s="1067"/>
      <c r="O33" s="1067"/>
      <c r="P33" s="1067"/>
      <c r="Q33" s="1067"/>
      <c r="R33" s="1067"/>
    </row>
    <row r="34" spans="1:18" ht="15.95" customHeight="1">
      <c r="A34" s="783">
        <v>21</v>
      </c>
      <c r="B34" s="1561">
        <f>SUM('87:91'!E35)+SUM('87:91'!I35)</f>
        <v>2489.0280000000002</v>
      </c>
      <c r="C34" s="1566"/>
      <c r="D34" s="1561">
        <f t="shared" si="0"/>
        <v>2489.0280000000002</v>
      </c>
      <c r="E34" s="1561">
        <f>SUM('87:91'!M35)+SUM('87:91'!Q35)</f>
        <v>1122.0800000000002</v>
      </c>
      <c r="F34" s="1561"/>
      <c r="G34" s="1561">
        <f t="shared" si="1"/>
        <v>1122.0800000000002</v>
      </c>
      <c r="I34" s="1067"/>
      <c r="J34" s="1067"/>
      <c r="K34" s="1067"/>
      <c r="L34" s="1067"/>
      <c r="M34" s="1067"/>
      <c r="N34" s="1067"/>
      <c r="O34" s="1067"/>
      <c r="P34" s="1067"/>
      <c r="Q34" s="1067"/>
      <c r="R34" s="1067"/>
    </row>
    <row r="35" spans="1:18" ht="15.95" customHeight="1">
      <c r="A35" s="783">
        <v>22</v>
      </c>
      <c r="B35" s="1561">
        <f>SUM('87:91'!E36)+SUM('87:91'!I36)</f>
        <v>2472.8539999999998</v>
      </c>
      <c r="C35" s="1566"/>
      <c r="D35" s="1561">
        <f t="shared" si="0"/>
        <v>2472.8539999999998</v>
      </c>
      <c r="E35" s="1561">
        <f>SUM('87:91'!M36)+SUM('87:91'!Q36)</f>
        <v>1229.424</v>
      </c>
      <c r="F35" s="1561"/>
      <c r="G35" s="1561">
        <f t="shared" si="1"/>
        <v>1229.424</v>
      </c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</row>
    <row r="36" spans="1:18" ht="15.95" customHeight="1">
      <c r="A36" s="783">
        <v>23</v>
      </c>
      <c r="B36" s="1561">
        <f>SUM('87:91'!E37)+SUM('87:91'!I37)</f>
        <v>2187.8300000000004</v>
      </c>
      <c r="C36" s="1566"/>
      <c r="D36" s="1561">
        <f t="shared" si="0"/>
        <v>2187.8300000000004</v>
      </c>
      <c r="E36" s="1561">
        <f>SUM('87:91'!M37)+SUM('87:91'!Q37)</f>
        <v>1089.5059999999999</v>
      </c>
      <c r="F36" s="1561"/>
      <c r="G36" s="1561">
        <f t="shared" si="1"/>
        <v>1089.5059999999999</v>
      </c>
      <c r="I36" s="1067"/>
      <c r="J36" s="1067"/>
      <c r="K36" s="1067"/>
      <c r="L36" s="1067"/>
      <c r="M36" s="1067"/>
      <c r="N36" s="1067"/>
      <c r="O36" s="1067"/>
      <c r="P36" s="1067"/>
      <c r="Q36" s="1067"/>
      <c r="R36" s="1067"/>
    </row>
    <row r="37" spans="1:18" ht="15.95" customHeight="1">
      <c r="A37" s="783">
        <v>24</v>
      </c>
      <c r="B37" s="1561"/>
      <c r="C37" s="1566"/>
      <c r="D37" s="1561"/>
      <c r="E37" s="1561"/>
      <c r="F37" s="1561"/>
      <c r="G37" s="1561"/>
      <c r="I37" s="1067"/>
      <c r="J37" s="1067"/>
      <c r="K37" s="1067"/>
      <c r="L37" s="1067"/>
      <c r="M37" s="1067"/>
      <c r="N37" s="1067"/>
      <c r="O37" s="1067"/>
      <c r="P37" s="1067"/>
      <c r="Q37" s="1067"/>
      <c r="R37" s="1067"/>
    </row>
    <row r="38" spans="1:18" ht="15.95" customHeight="1">
      <c r="A38" s="1565" t="s">
        <v>19</v>
      </c>
      <c r="B38" s="1562"/>
      <c r="C38" s="1562"/>
      <c r="D38" s="1562"/>
      <c r="E38" s="1562"/>
      <c r="F38" s="1562"/>
      <c r="G38" s="1562"/>
      <c r="I38" s="1067"/>
      <c r="J38" s="1067"/>
      <c r="K38" s="1067"/>
      <c r="L38" s="1067"/>
      <c r="M38" s="1067"/>
      <c r="N38" s="1067"/>
      <c r="O38" s="1067"/>
      <c r="P38" s="1067"/>
      <c r="Q38" s="1067"/>
      <c r="R38" s="1067"/>
    </row>
    <row r="39" spans="1:18">
      <c r="I39" s="925"/>
    </row>
    <row r="41" spans="1:18" ht="15.75" customHeight="1">
      <c r="A41" s="1288" t="s">
        <v>518</v>
      </c>
      <c r="C41" s="475"/>
      <c r="D41" s="475"/>
      <c r="F41" s="481"/>
    </row>
    <row r="42" spans="1:18">
      <c r="A42" s="472" t="s">
        <v>651</v>
      </c>
    </row>
    <row r="49" spans="1:2">
      <c r="A49" s="3117"/>
      <c r="B49" s="3117"/>
    </row>
    <row r="50" spans="1:2">
      <c r="A50" s="3117"/>
      <c r="B50" s="3117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5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rgb="FF92D050"/>
  </sheetPr>
  <dimension ref="A1:Q51"/>
  <sheetViews>
    <sheetView topLeftCell="A10" zoomScaleNormal="100" workbookViewId="0">
      <selection activeCell="L26" sqref="L26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176</v>
      </c>
    </row>
    <row r="2" spans="1:17" ht="15.75">
      <c r="A2" s="1290"/>
      <c r="B2" s="1291"/>
      <c r="C2" s="1291"/>
      <c r="D2" s="475" t="s">
        <v>111</v>
      </c>
      <c r="E2" s="1291"/>
      <c r="F2" s="1291"/>
      <c r="G2" s="1291"/>
    </row>
    <row r="3" spans="1:17" ht="15.75">
      <c r="A3" s="1290"/>
      <c r="B3" s="1291"/>
      <c r="C3" s="1291"/>
      <c r="D3" s="1291"/>
      <c r="E3" s="1291"/>
      <c r="F3" s="1291"/>
      <c r="G3" s="1291"/>
    </row>
    <row r="4" spans="1:17" ht="15.75">
      <c r="A4" s="2842" t="s">
        <v>692</v>
      </c>
      <c r="B4" s="2845"/>
      <c r="C4" s="2845"/>
      <c r="D4" s="2845"/>
      <c r="E4" s="2845"/>
      <c r="F4" s="2845"/>
      <c r="G4" s="284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290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846" t="s">
        <v>485</v>
      </c>
      <c r="B6" s="2846"/>
      <c r="C6" s="2846"/>
      <c r="D6" s="2847"/>
      <c r="E6" s="2847"/>
      <c r="F6" s="2847"/>
      <c r="G6" s="284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290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114" t="s">
        <v>318</v>
      </c>
      <c r="B8" s="3115"/>
      <c r="C8" s="3115"/>
      <c r="D8" s="3115"/>
      <c r="E8" s="3115"/>
      <c r="F8" s="3115"/>
      <c r="G8" s="3115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837" t="s">
        <v>112</v>
      </c>
      <c r="B10" s="2839" t="s">
        <v>10</v>
      </c>
      <c r="C10" s="2840"/>
      <c r="D10" s="2840"/>
      <c r="E10" s="2839" t="s">
        <v>11</v>
      </c>
      <c r="F10" s="2840"/>
      <c r="G10" s="284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116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300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SUM('67:75'!E15,'67:75'!I15)</f>
        <v>1739.8</v>
      </c>
      <c r="C13" s="783"/>
      <c r="D13" s="784">
        <f t="shared" ref="D13:D36" si="0">B13</f>
        <v>1739.8</v>
      </c>
      <c r="E13" s="784">
        <f>SUM('67:75'!M15,'67:75'!Q15)</f>
        <v>907</v>
      </c>
      <c r="F13" s="783"/>
      <c r="G13" s="784">
        <f t="shared" ref="G13:G36" si="1">E13</f>
        <v>907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SUM('67:75'!E16,'67:75'!I16)</f>
        <v>1530.4</v>
      </c>
      <c r="C14" s="783"/>
      <c r="D14" s="784">
        <f t="shared" si="0"/>
        <v>1530.4</v>
      </c>
      <c r="E14" s="784">
        <f>SUM('67:75'!M16,'67:75'!Q16)</f>
        <v>929</v>
      </c>
      <c r="F14" s="783"/>
      <c r="G14" s="784">
        <f t="shared" si="1"/>
        <v>929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SUM('67:75'!E17,'67:75'!I17)</f>
        <v>1401.2</v>
      </c>
      <c r="C15" s="783"/>
      <c r="D15" s="784">
        <f t="shared" si="0"/>
        <v>1401.2</v>
      </c>
      <c r="E15" s="784">
        <f>SUM('67:75'!M17,'67:75'!Q17)</f>
        <v>908</v>
      </c>
      <c r="F15" s="783"/>
      <c r="G15" s="784">
        <f t="shared" si="1"/>
        <v>908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SUM('67:75'!E18,'67:75'!I18)</f>
        <v>1390.2</v>
      </c>
      <c r="C16" s="783"/>
      <c r="D16" s="784">
        <f t="shared" si="0"/>
        <v>1390.2</v>
      </c>
      <c r="E16" s="784">
        <f>SUM('67:75'!M18,'67:75'!Q18)</f>
        <v>925</v>
      </c>
      <c r="F16" s="783"/>
      <c r="G16" s="784">
        <f t="shared" si="1"/>
        <v>925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SUM('67:75'!E19,'67:75'!I19)</f>
        <v>1372.2</v>
      </c>
      <c r="C17" s="783"/>
      <c r="D17" s="784">
        <f t="shared" si="0"/>
        <v>1372.2</v>
      </c>
      <c r="E17" s="784">
        <f>SUM('67:75'!M19,'67:75'!Q19)</f>
        <v>878</v>
      </c>
      <c r="F17" s="783"/>
      <c r="G17" s="784">
        <f t="shared" si="1"/>
        <v>878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SUM('67:75'!E20,'67:75'!I20)</f>
        <v>1511.2</v>
      </c>
      <c r="C18" s="783"/>
      <c r="D18" s="784">
        <f t="shared" si="0"/>
        <v>1511.2</v>
      </c>
      <c r="E18" s="784">
        <f>SUM('67:75'!M20,'67:75'!Q20)</f>
        <v>914</v>
      </c>
      <c r="F18" s="783"/>
      <c r="G18" s="784">
        <f t="shared" si="1"/>
        <v>914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SUM('67:75'!E21,'67:75'!I21)</f>
        <v>2025.6</v>
      </c>
      <c r="C19" s="783"/>
      <c r="D19" s="784">
        <f t="shared" si="0"/>
        <v>2025.6</v>
      </c>
      <c r="E19" s="784">
        <f>SUM('67:75'!M21,'67:75'!Q21)</f>
        <v>920</v>
      </c>
      <c r="F19" s="783"/>
      <c r="G19" s="784">
        <f t="shared" si="1"/>
        <v>920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SUM('67:75'!E22,'67:75'!I22)</f>
        <v>2417.1999999999998</v>
      </c>
      <c r="C20" s="783"/>
      <c r="D20" s="784">
        <f t="shared" si="0"/>
        <v>2417.1999999999998</v>
      </c>
      <c r="E20" s="784">
        <f>SUM('67:75'!M22,'67:75'!Q22)</f>
        <v>879</v>
      </c>
      <c r="F20" s="783"/>
      <c r="G20" s="784">
        <f t="shared" si="1"/>
        <v>879</v>
      </c>
      <c r="I20" s="924"/>
      <c r="J20" s="851"/>
      <c r="K20" s="815"/>
    </row>
    <row r="21" spans="1:17" ht="15.95" customHeight="1">
      <c r="A21" s="783">
        <v>9</v>
      </c>
      <c r="B21" s="784">
        <f>SUM('67:75'!E23,'67:75'!I23)</f>
        <v>2656.6</v>
      </c>
      <c r="C21" s="783"/>
      <c r="D21" s="784">
        <f t="shared" si="0"/>
        <v>2656.6</v>
      </c>
      <c r="E21" s="784">
        <f>SUM('67:75'!M23,'67:75'!Q23)</f>
        <v>912</v>
      </c>
      <c r="F21" s="783"/>
      <c r="G21" s="784">
        <f t="shared" si="1"/>
        <v>912</v>
      </c>
      <c r="I21" s="924"/>
      <c r="J21" s="851"/>
      <c r="K21" s="815"/>
    </row>
    <row r="22" spans="1:17" ht="15.95" customHeight="1">
      <c r="A22" s="783">
        <v>10</v>
      </c>
      <c r="B22" s="784">
        <f>SUM('67:75'!E24,'67:75'!I24)</f>
        <v>2718.8</v>
      </c>
      <c r="C22" s="783"/>
      <c r="D22" s="784">
        <f t="shared" si="0"/>
        <v>2718.8</v>
      </c>
      <c r="E22" s="784">
        <f>SUM('67:75'!M24,'67:75'!Q24)</f>
        <v>950</v>
      </c>
      <c r="F22" s="783"/>
      <c r="G22" s="784">
        <f t="shared" si="1"/>
        <v>950</v>
      </c>
      <c r="I22" s="924"/>
      <c r="J22" s="851"/>
      <c r="K22" s="815"/>
    </row>
    <row r="23" spans="1:17" ht="15.95" customHeight="1">
      <c r="A23" s="783">
        <v>11</v>
      </c>
      <c r="B23" s="784">
        <f>SUM('67:75'!E25,'67:75'!I25)</f>
        <v>2734.8</v>
      </c>
      <c r="C23" s="783"/>
      <c r="D23" s="784">
        <f t="shared" si="0"/>
        <v>2734.8</v>
      </c>
      <c r="E23" s="784">
        <f>SUM('67:75'!M25,'67:75'!Q25)</f>
        <v>1011</v>
      </c>
      <c r="F23" s="783"/>
      <c r="G23" s="784">
        <f t="shared" si="1"/>
        <v>1011</v>
      </c>
      <c r="I23" s="924"/>
      <c r="J23" s="851"/>
      <c r="K23" s="815"/>
    </row>
    <row r="24" spans="1:17" ht="14.25" customHeight="1">
      <c r="A24" s="783">
        <v>12</v>
      </c>
      <c r="B24" s="784">
        <f>SUM('67:75'!E26,'67:75'!I26)</f>
        <v>2707</v>
      </c>
      <c r="C24" s="783"/>
      <c r="D24" s="784">
        <f t="shared" si="0"/>
        <v>2707</v>
      </c>
      <c r="E24" s="784">
        <f>SUM('67:75'!M26,'67:75'!Q26)</f>
        <v>998</v>
      </c>
      <c r="F24" s="783"/>
      <c r="G24" s="784">
        <f t="shared" si="1"/>
        <v>998</v>
      </c>
      <c r="I24" s="924"/>
      <c r="J24" s="851"/>
      <c r="K24" s="815"/>
    </row>
    <row r="25" spans="1:17" ht="14.25" customHeight="1">
      <c r="A25" s="783">
        <v>13</v>
      </c>
      <c r="B25" s="784">
        <f>SUM('67:75'!E27,'67:75'!I27)</f>
        <v>2797.6</v>
      </c>
      <c r="C25" s="783"/>
      <c r="D25" s="784">
        <f t="shared" si="0"/>
        <v>2797.6</v>
      </c>
      <c r="E25" s="784">
        <f>SUM('67:75'!M27,'67:75'!Q27)</f>
        <v>1025</v>
      </c>
      <c r="F25" s="783"/>
      <c r="G25" s="784">
        <f t="shared" si="1"/>
        <v>1025</v>
      </c>
      <c r="I25" s="924"/>
      <c r="J25" s="851"/>
      <c r="K25" s="815"/>
    </row>
    <row r="26" spans="1:17" ht="15.95" customHeight="1">
      <c r="A26" s="783">
        <v>14</v>
      </c>
      <c r="B26" s="784">
        <f>SUM('67:75'!E28,'67:75'!I28)</f>
        <v>2717</v>
      </c>
      <c r="C26" s="783"/>
      <c r="D26" s="784">
        <f t="shared" si="0"/>
        <v>2717</v>
      </c>
      <c r="E26" s="784">
        <f>SUM('67:75'!M28,'67:75'!Q28)</f>
        <v>1018</v>
      </c>
      <c r="F26" s="783"/>
      <c r="G26" s="784">
        <f t="shared" si="1"/>
        <v>1018</v>
      </c>
      <c r="I26" s="924"/>
      <c r="J26" s="851"/>
      <c r="K26" s="815"/>
    </row>
    <row r="27" spans="1:17" ht="15.95" customHeight="1">
      <c r="A27" s="783">
        <v>15</v>
      </c>
      <c r="B27" s="784">
        <f>SUM('67:75'!E29,'67:75'!I29)</f>
        <v>2571.6</v>
      </c>
      <c r="C27" s="783"/>
      <c r="D27" s="784">
        <f t="shared" si="0"/>
        <v>2571.6</v>
      </c>
      <c r="E27" s="784">
        <f>SUM('67:75'!M29,'67:75'!Q29)</f>
        <v>979</v>
      </c>
      <c r="F27" s="783"/>
      <c r="G27" s="784">
        <f t="shared" si="1"/>
        <v>979</v>
      </c>
      <c r="I27" s="924"/>
      <c r="J27" s="851"/>
      <c r="K27" s="815"/>
    </row>
    <row r="28" spans="1:17" ht="15.95" customHeight="1">
      <c r="A28" s="783">
        <v>16</v>
      </c>
      <c r="B28" s="784">
        <f>SUM('67:75'!E30,'67:75'!I30)</f>
        <v>2531.6</v>
      </c>
      <c r="C28" s="783"/>
      <c r="D28" s="784">
        <f t="shared" si="0"/>
        <v>2531.6</v>
      </c>
      <c r="E28" s="784">
        <f>SUM('67:75'!M30,'67:75'!Q30)</f>
        <v>968</v>
      </c>
      <c r="F28" s="783"/>
      <c r="G28" s="784">
        <f t="shared" si="1"/>
        <v>968</v>
      </c>
      <c r="I28" s="924"/>
      <c r="J28" s="851"/>
      <c r="K28" s="815"/>
    </row>
    <row r="29" spans="1:17" ht="15.95" customHeight="1">
      <c r="A29" s="783">
        <v>17</v>
      </c>
      <c r="B29" s="784">
        <f>SUM('67:75'!E31,'67:75'!I31)</f>
        <v>2661.8</v>
      </c>
      <c r="C29" s="783"/>
      <c r="D29" s="784">
        <f t="shared" si="0"/>
        <v>2661.8</v>
      </c>
      <c r="E29" s="784">
        <f>SUM('67:75'!M31,'67:75'!Q31)</f>
        <v>957</v>
      </c>
      <c r="F29" s="783"/>
      <c r="G29" s="784">
        <f t="shared" si="1"/>
        <v>957</v>
      </c>
      <c r="I29" s="924"/>
      <c r="J29" s="851"/>
      <c r="K29" s="815"/>
    </row>
    <row r="30" spans="1:17" ht="15.95" customHeight="1">
      <c r="A30" s="783">
        <v>18</v>
      </c>
      <c r="B30" s="784">
        <f>SUM('67:75'!E32,'67:75'!I32)</f>
        <v>2853</v>
      </c>
      <c r="C30" s="783"/>
      <c r="D30" s="784">
        <f t="shared" si="0"/>
        <v>2853</v>
      </c>
      <c r="E30" s="784">
        <f>SUM('67:75'!M32,'67:75'!Q32)</f>
        <v>948</v>
      </c>
      <c r="F30" s="783"/>
      <c r="G30" s="784">
        <f t="shared" si="1"/>
        <v>948</v>
      </c>
      <c r="I30" s="924"/>
      <c r="J30" s="851"/>
      <c r="K30" s="815"/>
    </row>
    <row r="31" spans="1:17" ht="15.95" customHeight="1">
      <c r="A31" s="803">
        <v>19</v>
      </c>
      <c r="B31" s="784">
        <f>SUM('67:75'!E33,'67:75'!I33)</f>
        <v>2986.2</v>
      </c>
      <c r="C31" s="799"/>
      <c r="D31" s="784">
        <f t="shared" si="0"/>
        <v>2986.2</v>
      </c>
      <c r="E31" s="784">
        <f>SUM('67:75'!M33,'67:75'!Q33)</f>
        <v>945</v>
      </c>
      <c r="F31" s="799"/>
      <c r="G31" s="784">
        <f t="shared" si="1"/>
        <v>945</v>
      </c>
      <c r="I31" s="924"/>
      <c r="J31" s="851"/>
      <c r="K31" s="815"/>
    </row>
    <row r="32" spans="1:17" ht="15.95" customHeight="1">
      <c r="A32" s="803">
        <v>20</v>
      </c>
      <c r="B32" s="784">
        <f>SUM('67:75'!E34,'67:75'!I34)</f>
        <v>3058.2</v>
      </c>
      <c r="C32" s="803"/>
      <c r="D32" s="784">
        <f t="shared" si="0"/>
        <v>3058.2</v>
      </c>
      <c r="E32" s="784">
        <f>SUM('67:75'!M34,'67:75'!Q34)</f>
        <v>1010</v>
      </c>
      <c r="F32" s="803"/>
      <c r="G32" s="784">
        <f t="shared" si="1"/>
        <v>1010</v>
      </c>
      <c r="I32" s="924"/>
      <c r="J32" s="851"/>
      <c r="K32" s="815"/>
    </row>
    <row r="33" spans="1:11" ht="15.95" customHeight="1">
      <c r="A33" s="783">
        <v>21</v>
      </c>
      <c r="B33" s="784">
        <f>SUM('67:75'!E35,'67:75'!I35)</f>
        <v>3050.2</v>
      </c>
      <c r="C33" s="783"/>
      <c r="D33" s="784">
        <f t="shared" si="0"/>
        <v>3050.2</v>
      </c>
      <c r="E33" s="784">
        <f>SUM('67:75'!M35,'67:75'!Q35)</f>
        <v>998</v>
      </c>
      <c r="F33" s="783"/>
      <c r="G33" s="784">
        <f t="shared" si="1"/>
        <v>998</v>
      </c>
      <c r="I33" s="924"/>
      <c r="J33" s="851"/>
      <c r="K33" s="815"/>
    </row>
    <row r="34" spans="1:11" ht="15.95" customHeight="1">
      <c r="A34" s="783">
        <v>22</v>
      </c>
      <c r="B34" s="784">
        <f>SUM('67:75'!E36,'67:75'!I36)</f>
        <v>2704</v>
      </c>
      <c r="C34" s="783"/>
      <c r="D34" s="784">
        <f t="shared" si="0"/>
        <v>2704</v>
      </c>
      <c r="E34" s="784">
        <f>SUM('67:75'!M36,'67:75'!Q36)</f>
        <v>950</v>
      </c>
      <c r="F34" s="783"/>
      <c r="G34" s="784">
        <f t="shared" si="1"/>
        <v>950</v>
      </c>
      <c r="I34" s="924"/>
      <c r="J34" s="851"/>
      <c r="K34" s="815"/>
    </row>
    <row r="35" spans="1:11" ht="15.95" customHeight="1">
      <c r="A35" s="783">
        <v>23</v>
      </c>
      <c r="B35" s="784">
        <f>SUM('67:75'!E37,'67:75'!I37)</f>
        <v>2402.6</v>
      </c>
      <c r="C35" s="783"/>
      <c r="D35" s="784">
        <f t="shared" si="0"/>
        <v>2402.6</v>
      </c>
      <c r="E35" s="784">
        <f>SUM('67:75'!M37,'67:75'!Q37)</f>
        <v>976</v>
      </c>
      <c r="F35" s="783"/>
      <c r="G35" s="784">
        <f t="shared" si="1"/>
        <v>976</v>
      </c>
      <c r="I35" s="924"/>
      <c r="J35" s="851"/>
      <c r="K35" s="815"/>
    </row>
    <row r="36" spans="1:11" ht="15.95" customHeight="1">
      <c r="A36" s="783">
        <v>24</v>
      </c>
      <c r="B36" s="784">
        <f>SUM('67:75'!E38,'67:75'!I38)</f>
        <v>2269.8000000000002</v>
      </c>
      <c r="C36" s="783"/>
      <c r="D36" s="784">
        <f t="shared" si="0"/>
        <v>2269.8000000000002</v>
      </c>
      <c r="E36" s="784">
        <f>SUM('67:75'!M38,'67:75'!Q38)</f>
        <v>963</v>
      </c>
      <c r="F36" s="783"/>
      <c r="G36" s="784">
        <f t="shared" si="1"/>
        <v>963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88" t="s">
        <v>650</v>
      </c>
    </row>
    <row r="42" spans="1:11">
      <c r="A42" s="472" t="s">
        <v>651</v>
      </c>
    </row>
    <row r="48" spans="1:11" ht="13.5">
      <c r="A48" s="2836"/>
      <c r="B48" s="2836"/>
    </row>
    <row r="49" spans="1:4" ht="13.5">
      <c r="A49" s="2836"/>
      <c r="B49" s="2836"/>
    </row>
    <row r="51" spans="1:4" hidden="1">
      <c r="D51" s="1165">
        <f>MAX(D13:D37)</f>
        <v>3058.2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6" type="noConversion"/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rgb="FF92D050"/>
  </sheetPr>
  <dimension ref="A1:Q51"/>
  <sheetViews>
    <sheetView topLeftCell="A10" zoomScaleNormal="100" workbookViewId="0">
      <selection activeCell="L26" sqref="L26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176</v>
      </c>
    </row>
    <row r="2" spans="1:17" ht="15.75">
      <c r="A2" s="1290"/>
      <c r="B2" s="1291"/>
      <c r="C2" s="1291"/>
      <c r="D2" s="475" t="s">
        <v>111</v>
      </c>
      <c r="E2" s="1291"/>
      <c r="F2" s="1291"/>
      <c r="G2" s="1291"/>
    </row>
    <row r="3" spans="1:17" ht="15.75">
      <c r="A3" s="1290"/>
      <c r="B3" s="1291"/>
      <c r="C3" s="1291"/>
      <c r="D3" s="1291"/>
      <c r="E3" s="1291"/>
      <c r="F3" s="1291"/>
      <c r="G3" s="1291"/>
    </row>
    <row r="4" spans="1:17" ht="15.75">
      <c r="A4" s="2842" t="s">
        <v>692</v>
      </c>
      <c r="B4" s="2845"/>
      <c r="C4" s="2845"/>
      <c r="D4" s="2845"/>
      <c r="E4" s="2845"/>
      <c r="F4" s="2845"/>
      <c r="G4" s="284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290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846" t="s">
        <v>485</v>
      </c>
      <c r="B6" s="2846"/>
      <c r="C6" s="2846"/>
      <c r="D6" s="2847"/>
      <c r="E6" s="2847"/>
      <c r="F6" s="2847"/>
      <c r="G6" s="284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290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114" t="s">
        <v>319</v>
      </c>
      <c r="B8" s="3115"/>
      <c r="C8" s="3115"/>
      <c r="D8" s="3115"/>
      <c r="E8" s="3115"/>
      <c r="F8" s="3115"/>
      <c r="G8" s="3115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837" t="s">
        <v>112</v>
      </c>
      <c r="B10" s="2839" t="s">
        <v>10</v>
      </c>
      <c r="C10" s="2840"/>
      <c r="D10" s="2840"/>
      <c r="E10" s="2839" t="s">
        <v>11</v>
      </c>
      <c r="F10" s="2840"/>
      <c r="G10" s="284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116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300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SUM('64:66_1'!E15,'64:66_1'!I15)</f>
        <v>1833.36</v>
      </c>
      <c r="C13" s="783"/>
      <c r="D13" s="784">
        <f t="shared" ref="D13:D36" si="0">B13</f>
        <v>1833.36</v>
      </c>
      <c r="E13" s="784">
        <f>SUM('64:66_1'!M15,'64:66_1'!Q15)</f>
        <v>871.67</v>
      </c>
      <c r="F13" s="783"/>
      <c r="G13" s="784">
        <f t="shared" ref="G13:G36" si="1">E13</f>
        <v>871.67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SUM('64:66_1'!E16,'64:66_1'!I16)</f>
        <v>1637.67</v>
      </c>
      <c r="C14" s="783"/>
      <c r="D14" s="784">
        <f t="shared" si="0"/>
        <v>1637.67</v>
      </c>
      <c r="E14" s="784">
        <f>SUM('64:66_1'!M16,'64:66_1'!Q16)</f>
        <v>840.52</v>
      </c>
      <c r="F14" s="783"/>
      <c r="G14" s="784">
        <f t="shared" si="1"/>
        <v>840.52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SUM('64:66_1'!E17,'64:66_1'!I17)</f>
        <v>1468.23</v>
      </c>
      <c r="C15" s="783"/>
      <c r="D15" s="784">
        <f t="shared" si="0"/>
        <v>1468.23</v>
      </c>
      <c r="E15" s="784">
        <f>SUM('64:66_1'!M17,'64:66_1'!Q17)</f>
        <v>738.13</v>
      </c>
      <c r="F15" s="783"/>
      <c r="G15" s="784">
        <f t="shared" si="1"/>
        <v>738.13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SUM('64:66_1'!E18,'64:66_1'!I18)</f>
        <v>1467.42</v>
      </c>
      <c r="C16" s="783"/>
      <c r="D16" s="784">
        <f t="shared" si="0"/>
        <v>1467.42</v>
      </c>
      <c r="E16" s="784">
        <f>SUM('64:66_1'!M18,'64:66_1'!Q18)</f>
        <v>749.8</v>
      </c>
      <c r="F16" s="783"/>
      <c r="G16" s="784">
        <f t="shared" si="1"/>
        <v>749.8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SUM('64:66_1'!E19,'64:66_1'!I19)</f>
        <v>1463.43</v>
      </c>
      <c r="C17" s="783"/>
      <c r="D17" s="784">
        <f t="shared" si="0"/>
        <v>1463.43</v>
      </c>
      <c r="E17" s="784">
        <f>SUM('64:66_1'!M19,'64:66_1'!Q19)</f>
        <v>716.4</v>
      </c>
      <c r="F17" s="783"/>
      <c r="G17" s="784">
        <f t="shared" si="1"/>
        <v>716.4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SUM('64:66_1'!E20,'64:66_1'!I20)</f>
        <v>1670.23</v>
      </c>
      <c r="C18" s="783"/>
      <c r="D18" s="784">
        <f t="shared" si="0"/>
        <v>1670.23</v>
      </c>
      <c r="E18" s="784">
        <f>SUM('64:66_1'!M20,'64:66_1'!Q20)</f>
        <v>781.13</v>
      </c>
      <c r="F18" s="783"/>
      <c r="G18" s="784">
        <f t="shared" si="1"/>
        <v>781.13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SUM('64:66_1'!E21,'64:66_1'!I21)</f>
        <v>2311.2600000000002</v>
      </c>
      <c r="C19" s="783"/>
      <c r="D19" s="784">
        <f t="shared" si="0"/>
        <v>2311.2600000000002</v>
      </c>
      <c r="E19" s="784">
        <f>SUM('64:66_1'!M21,'64:66_1'!Q21)</f>
        <v>793.86</v>
      </c>
      <c r="F19" s="783"/>
      <c r="G19" s="784">
        <f t="shared" si="1"/>
        <v>793.86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SUM('64:66_1'!E22,'64:66_1'!I22)</f>
        <v>2873.45</v>
      </c>
      <c r="C20" s="783"/>
      <c r="D20" s="784">
        <f t="shared" si="0"/>
        <v>2873.45</v>
      </c>
      <c r="E20" s="784">
        <f>SUM('64:66_1'!M22,'64:66_1'!Q22)</f>
        <v>802.31</v>
      </c>
      <c r="F20" s="783"/>
      <c r="G20" s="784">
        <f t="shared" si="1"/>
        <v>802.31</v>
      </c>
      <c r="I20" s="924"/>
      <c r="J20" s="851"/>
      <c r="K20" s="815"/>
    </row>
    <row r="21" spans="1:17" ht="15.95" customHeight="1">
      <c r="A21" s="783">
        <v>9</v>
      </c>
      <c r="B21" s="784">
        <f>SUM('64:66_1'!E23,'64:66_1'!I23)</f>
        <v>3236.74</v>
      </c>
      <c r="C21" s="783"/>
      <c r="D21" s="784">
        <f t="shared" si="0"/>
        <v>3236.74</v>
      </c>
      <c r="E21" s="784">
        <f>SUM('64:66_1'!M23,'64:66_1'!Q23)</f>
        <v>878.43</v>
      </c>
      <c r="F21" s="783"/>
      <c r="G21" s="784">
        <f t="shared" si="1"/>
        <v>878.43</v>
      </c>
      <c r="I21" s="924"/>
      <c r="J21" s="851"/>
      <c r="K21" s="815"/>
    </row>
    <row r="22" spans="1:17" ht="15.95" customHeight="1">
      <c r="A22" s="783">
        <v>10</v>
      </c>
      <c r="B22" s="784">
        <f>SUM('64:66_1'!E24,'64:66_1'!I24)</f>
        <v>3234.57</v>
      </c>
      <c r="C22" s="783"/>
      <c r="D22" s="784">
        <f t="shared" si="0"/>
        <v>3234.57</v>
      </c>
      <c r="E22" s="784">
        <f>SUM('64:66_1'!M24,'64:66_1'!Q24)</f>
        <v>950.64</v>
      </c>
      <c r="F22" s="783"/>
      <c r="G22" s="784">
        <f t="shared" si="1"/>
        <v>950.64</v>
      </c>
      <c r="I22" s="924"/>
      <c r="J22" s="851"/>
      <c r="K22" s="815"/>
    </row>
    <row r="23" spans="1:17" ht="15.95" customHeight="1">
      <c r="A23" s="783">
        <v>11</v>
      </c>
      <c r="B23" s="784">
        <f>SUM('64:66_1'!E25,'64:66_1'!I25)</f>
        <v>3149.11</v>
      </c>
      <c r="C23" s="783"/>
      <c r="D23" s="784">
        <f t="shared" si="0"/>
        <v>3149.11</v>
      </c>
      <c r="E23" s="784">
        <f>SUM('64:66_1'!M25,'64:66_1'!Q25)</f>
        <v>1007.85</v>
      </c>
      <c r="F23" s="783"/>
      <c r="G23" s="784">
        <f t="shared" si="1"/>
        <v>1007.85</v>
      </c>
      <c r="I23" s="924"/>
      <c r="J23" s="851"/>
      <c r="K23" s="815"/>
    </row>
    <row r="24" spans="1:17" ht="14.25" customHeight="1">
      <c r="A24" s="783">
        <v>12</v>
      </c>
      <c r="B24" s="784">
        <f>SUM('64:66_1'!E26,'64:66_1'!I26)</f>
        <v>3114.81</v>
      </c>
      <c r="C24" s="783"/>
      <c r="D24" s="784">
        <f t="shared" si="0"/>
        <v>3114.81</v>
      </c>
      <c r="E24" s="784">
        <f>SUM('64:66_1'!M26,'64:66_1'!Q26)</f>
        <v>967.91</v>
      </c>
      <c r="F24" s="783"/>
      <c r="G24" s="784">
        <f t="shared" si="1"/>
        <v>967.91</v>
      </c>
      <c r="I24" s="924"/>
      <c r="J24" s="851"/>
      <c r="K24" s="815"/>
    </row>
    <row r="25" spans="1:17" ht="14.25" customHeight="1">
      <c r="A25" s="783">
        <v>13</v>
      </c>
      <c r="B25" s="784">
        <f>SUM('64:66_1'!E27,'64:66_1'!I27)</f>
        <v>3253.14</v>
      </c>
      <c r="C25" s="783"/>
      <c r="D25" s="784">
        <f t="shared" si="0"/>
        <v>3253.14</v>
      </c>
      <c r="E25" s="784">
        <f>SUM('64:66_1'!M27,'64:66_1'!Q27)</f>
        <v>1009.85</v>
      </c>
      <c r="F25" s="783"/>
      <c r="G25" s="784">
        <f t="shared" si="1"/>
        <v>1009.85</v>
      </c>
      <c r="I25" s="924"/>
      <c r="J25" s="851"/>
      <c r="K25" s="815"/>
    </row>
    <row r="26" spans="1:17" ht="15.95" customHeight="1">
      <c r="A26" s="783">
        <v>14</v>
      </c>
      <c r="B26" s="784">
        <f>SUM('64:66_1'!E28,'64:66_1'!I28)</f>
        <v>3147.96</v>
      </c>
      <c r="C26" s="783"/>
      <c r="D26" s="784">
        <f t="shared" si="0"/>
        <v>3147.96</v>
      </c>
      <c r="E26" s="784">
        <f>SUM('64:66_1'!M28,'64:66_1'!Q28)</f>
        <v>987.94</v>
      </c>
      <c r="F26" s="783"/>
      <c r="G26" s="784">
        <f t="shared" si="1"/>
        <v>987.94</v>
      </c>
      <c r="I26" s="924"/>
      <c r="J26" s="851"/>
      <c r="K26" s="815"/>
    </row>
    <row r="27" spans="1:17" ht="15.95" customHeight="1">
      <c r="A27" s="783">
        <v>15</v>
      </c>
      <c r="B27" s="784">
        <f>SUM('64:66_1'!E29,'64:66_1'!I29)</f>
        <v>3049.07</v>
      </c>
      <c r="C27" s="783"/>
      <c r="D27" s="784">
        <f t="shared" si="0"/>
        <v>3049.07</v>
      </c>
      <c r="E27" s="784">
        <f>SUM('64:66_1'!M29,'64:66_1'!Q29)</f>
        <v>974.3</v>
      </c>
      <c r="F27" s="783"/>
      <c r="G27" s="784">
        <f t="shared" si="1"/>
        <v>974.3</v>
      </c>
      <c r="I27" s="924"/>
      <c r="J27" s="851"/>
      <c r="K27" s="815"/>
    </row>
    <row r="28" spans="1:17" ht="15.95" customHeight="1">
      <c r="A28" s="783">
        <v>16</v>
      </c>
      <c r="B28" s="784">
        <f>SUM('64:66_1'!E30,'64:66_1'!I30)</f>
        <v>3031.09</v>
      </c>
      <c r="C28" s="783"/>
      <c r="D28" s="784">
        <f t="shared" si="0"/>
        <v>3031.09</v>
      </c>
      <c r="E28" s="784">
        <f>SUM('64:66_1'!M30,'64:66_1'!Q30)</f>
        <v>984.21</v>
      </c>
      <c r="F28" s="783"/>
      <c r="G28" s="784">
        <f t="shared" si="1"/>
        <v>984.21</v>
      </c>
      <c r="I28" s="924"/>
      <c r="J28" s="851"/>
      <c r="K28" s="815"/>
    </row>
    <row r="29" spans="1:17" ht="15.95" customHeight="1">
      <c r="A29" s="783">
        <v>17</v>
      </c>
      <c r="B29" s="784">
        <f>SUM('64:66_1'!E31,'64:66_1'!I31)</f>
        <v>3033.13</v>
      </c>
      <c r="C29" s="783"/>
      <c r="D29" s="784">
        <f t="shared" si="0"/>
        <v>3033.13</v>
      </c>
      <c r="E29" s="784">
        <f>SUM('64:66_1'!M31,'64:66_1'!Q31)</f>
        <v>978.15</v>
      </c>
      <c r="F29" s="783"/>
      <c r="G29" s="784">
        <f t="shared" si="1"/>
        <v>978.15</v>
      </c>
      <c r="I29" s="924"/>
      <c r="J29" s="851"/>
      <c r="K29" s="815"/>
    </row>
    <row r="30" spans="1:17" ht="15.95" customHeight="1">
      <c r="A30" s="783">
        <v>18</v>
      </c>
      <c r="B30" s="784">
        <f>SUM('64:66_1'!E32,'64:66_1'!I32)</f>
        <v>3086.07</v>
      </c>
      <c r="C30" s="783"/>
      <c r="D30" s="784">
        <f t="shared" si="0"/>
        <v>3086.07</v>
      </c>
      <c r="E30" s="784">
        <f>SUM('64:66_1'!M32,'64:66_1'!Q32)</f>
        <v>905.76</v>
      </c>
      <c r="F30" s="783"/>
      <c r="G30" s="784">
        <f t="shared" si="1"/>
        <v>905.76</v>
      </c>
      <c r="I30" s="924"/>
      <c r="J30" s="851"/>
      <c r="K30" s="815"/>
    </row>
    <row r="31" spans="1:17" ht="15.95" customHeight="1">
      <c r="A31" s="803">
        <v>19</v>
      </c>
      <c r="B31" s="784">
        <f>SUM('64:66_1'!E33,'64:66_1'!I33)</f>
        <v>3226.34</v>
      </c>
      <c r="C31" s="799"/>
      <c r="D31" s="784">
        <f t="shared" si="0"/>
        <v>3226.34</v>
      </c>
      <c r="E31" s="784">
        <f>SUM('64:66_1'!M33,'64:66_1'!Q33)</f>
        <v>904.12</v>
      </c>
      <c r="F31" s="799"/>
      <c r="G31" s="784">
        <f t="shared" si="1"/>
        <v>904.12</v>
      </c>
      <c r="I31" s="924"/>
      <c r="J31" s="851"/>
      <c r="K31" s="815"/>
    </row>
    <row r="32" spans="1:17" ht="15.95" customHeight="1">
      <c r="A32" s="803">
        <v>20</v>
      </c>
      <c r="B32" s="784">
        <f>SUM('64:66_1'!E34,'64:66_1'!I34)</f>
        <v>3320</v>
      </c>
      <c r="C32" s="803"/>
      <c r="D32" s="784">
        <f t="shared" si="0"/>
        <v>3320</v>
      </c>
      <c r="E32" s="784">
        <f>SUM('64:66_1'!M34,'64:66_1'!Q34)</f>
        <v>914.36</v>
      </c>
      <c r="F32" s="803"/>
      <c r="G32" s="784">
        <f t="shared" si="1"/>
        <v>914.36</v>
      </c>
      <c r="I32" s="924"/>
      <c r="J32" s="851"/>
      <c r="K32" s="815"/>
    </row>
    <row r="33" spans="1:11" ht="15.95" customHeight="1">
      <c r="A33" s="783">
        <v>21</v>
      </c>
      <c r="B33" s="784">
        <f>SUM('64:66_1'!E35,'64:66_1'!I35)</f>
        <v>3227.91</v>
      </c>
      <c r="C33" s="783"/>
      <c r="D33" s="784">
        <f t="shared" si="0"/>
        <v>3227.91</v>
      </c>
      <c r="E33" s="784">
        <f>SUM('64:66_1'!M35,'64:66_1'!Q35)</f>
        <v>882.27</v>
      </c>
      <c r="F33" s="783"/>
      <c r="G33" s="784">
        <f t="shared" si="1"/>
        <v>882.27</v>
      </c>
      <c r="I33" s="924"/>
      <c r="J33" s="851"/>
      <c r="K33" s="815"/>
    </row>
    <row r="34" spans="1:11" ht="15.95" customHeight="1">
      <c r="A34" s="783">
        <v>22</v>
      </c>
      <c r="B34" s="784">
        <f>SUM('64:66_1'!E36,'64:66_1'!I36)</f>
        <v>3165.66</v>
      </c>
      <c r="C34" s="783"/>
      <c r="D34" s="784">
        <f t="shared" si="0"/>
        <v>3165.66</v>
      </c>
      <c r="E34" s="784">
        <f>SUM('64:66_1'!M36,'64:66_1'!Q36)</f>
        <v>869.36</v>
      </c>
      <c r="F34" s="783"/>
      <c r="G34" s="784">
        <f t="shared" si="1"/>
        <v>869.36</v>
      </c>
      <c r="I34" s="924"/>
      <c r="J34" s="851"/>
      <c r="K34" s="815"/>
    </row>
    <row r="35" spans="1:11" ht="15.95" customHeight="1">
      <c r="A35" s="783">
        <v>23</v>
      </c>
      <c r="B35" s="784">
        <f>SUM('64:66_1'!E37,'64:66_1'!I37)</f>
        <v>2840.28</v>
      </c>
      <c r="C35" s="783"/>
      <c r="D35" s="784">
        <f t="shared" si="0"/>
        <v>2840.28</v>
      </c>
      <c r="E35" s="784">
        <f>SUM('64:66_1'!M37,'64:66_1'!Q37)</f>
        <v>804.85</v>
      </c>
      <c r="F35" s="783"/>
      <c r="G35" s="784">
        <f t="shared" si="1"/>
        <v>804.85</v>
      </c>
      <c r="I35" s="924"/>
      <c r="J35" s="851"/>
      <c r="K35" s="815"/>
    </row>
    <row r="36" spans="1:11" ht="15.95" customHeight="1">
      <c r="A36" s="783">
        <v>24</v>
      </c>
      <c r="B36" s="784">
        <f>SUM('64:66_1'!E38,'64:66_1'!I38)</f>
        <v>2362.08</v>
      </c>
      <c r="C36" s="783"/>
      <c r="D36" s="784">
        <f t="shared" si="0"/>
        <v>2362.08</v>
      </c>
      <c r="E36" s="784">
        <f>SUM('64:66_1'!M38,'64:66_1'!Q38)</f>
        <v>791.01</v>
      </c>
      <c r="F36" s="783"/>
      <c r="G36" s="784">
        <f t="shared" si="1"/>
        <v>791.01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88" t="s">
        <v>650</v>
      </c>
    </row>
    <row r="42" spans="1:11">
      <c r="A42" s="472" t="s">
        <v>651</v>
      </c>
    </row>
    <row r="48" spans="1:11" ht="13.5">
      <c r="A48" s="2836"/>
      <c r="B48" s="2836"/>
    </row>
    <row r="49" spans="1:4" ht="13.5">
      <c r="A49" s="2836"/>
      <c r="B49" s="2836"/>
    </row>
    <row r="51" spans="1:4" hidden="1">
      <c r="D51" s="1165">
        <f>MAX(D13:D37)</f>
        <v>3320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6" type="noConversion"/>
  <conditionalFormatting sqref="D13:D36">
    <cfRule type="cellIs" dxfId="3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rgb="FF92D050"/>
  </sheetPr>
  <dimension ref="A1:Q51"/>
  <sheetViews>
    <sheetView topLeftCell="A10" zoomScaleNormal="100" workbookViewId="0">
      <selection activeCell="O35" sqref="O3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176</v>
      </c>
    </row>
    <row r="2" spans="1:17" ht="15.75">
      <c r="A2" s="1290"/>
      <c r="B2" s="1291"/>
      <c r="C2" s="1291"/>
      <c r="D2" s="475" t="s">
        <v>111</v>
      </c>
      <c r="E2" s="1291"/>
      <c r="F2" s="1291"/>
      <c r="G2" s="1291"/>
    </row>
    <row r="3" spans="1:17" ht="15.75">
      <c r="A3" s="1290"/>
      <c r="B3" s="1291"/>
      <c r="C3" s="1291"/>
      <c r="D3" s="1291"/>
      <c r="E3" s="1291"/>
      <c r="F3" s="1291"/>
      <c r="G3" s="1291"/>
    </row>
    <row r="4" spans="1:17" ht="15.75">
      <c r="A4" s="2842" t="s">
        <v>631</v>
      </c>
      <c r="B4" s="2845"/>
      <c r="C4" s="2845"/>
      <c r="D4" s="2845"/>
      <c r="E4" s="2845"/>
      <c r="F4" s="2845"/>
      <c r="G4" s="284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290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846" t="s">
        <v>485</v>
      </c>
      <c r="B6" s="2846"/>
      <c r="C6" s="2846"/>
      <c r="D6" s="2847"/>
      <c r="E6" s="2847"/>
      <c r="F6" s="2847"/>
      <c r="G6" s="284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290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114" t="s">
        <v>368</v>
      </c>
      <c r="B8" s="3115"/>
      <c r="C8" s="3115"/>
      <c r="D8" s="3115"/>
      <c r="E8" s="3115"/>
      <c r="F8" s="3115"/>
      <c r="G8" s="3115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837" t="s">
        <v>112</v>
      </c>
      <c r="B10" s="2839" t="s">
        <v>10</v>
      </c>
      <c r="C10" s="2840"/>
      <c r="D10" s="2840"/>
      <c r="E10" s="2839" t="s">
        <v>11</v>
      </c>
      <c r="F10" s="2840"/>
      <c r="G10" s="284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116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300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SUM('76:81-1'!E15,'76:81-1'!I15)</f>
        <v>1592.94</v>
      </c>
      <c r="C13" s="783"/>
      <c r="D13" s="784">
        <f t="shared" ref="D13:D36" si="0">B13</f>
        <v>1592.94</v>
      </c>
      <c r="E13" s="784">
        <f>SUM('76:81-1'!M15,'76:81-1'!Q15)</f>
        <v>133.55000000000001</v>
      </c>
      <c r="F13" s="783"/>
      <c r="G13" s="784">
        <f t="shared" ref="G13:G36" si="1">E13</f>
        <v>133.55000000000001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SUM('76:81-1'!E16,'76:81-1'!I16)</f>
        <v>1445.0800000000002</v>
      </c>
      <c r="C14" s="783"/>
      <c r="D14" s="784">
        <f t="shared" si="0"/>
        <v>1445.0800000000002</v>
      </c>
      <c r="E14" s="784">
        <f>SUM('76:81-1'!M16,'76:81-1'!Q16)</f>
        <v>130.63999999999999</v>
      </c>
      <c r="F14" s="783"/>
      <c r="G14" s="784">
        <f t="shared" si="1"/>
        <v>130.63999999999999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SUM('76:81-1'!E17,'76:81-1'!I17)</f>
        <v>1365.2800000000002</v>
      </c>
      <c r="C15" s="783"/>
      <c r="D15" s="784">
        <f t="shared" si="0"/>
        <v>1365.2800000000002</v>
      </c>
      <c r="E15" s="784">
        <f>SUM('76:81-1'!M17,'76:81-1'!Q17)</f>
        <v>125.77</v>
      </c>
      <c r="F15" s="783"/>
      <c r="G15" s="784">
        <f t="shared" si="1"/>
        <v>125.77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SUM('76:81-1'!E18,'76:81-1'!I18)</f>
        <v>1280.6100000000001</v>
      </c>
      <c r="C16" s="783"/>
      <c r="D16" s="784">
        <f t="shared" si="0"/>
        <v>1280.6100000000001</v>
      </c>
      <c r="E16" s="784">
        <f>SUM('76:81-1'!M18,'76:81-1'!Q18)</f>
        <v>117.74</v>
      </c>
      <c r="F16" s="783"/>
      <c r="G16" s="784">
        <f t="shared" si="1"/>
        <v>117.74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SUM('76:81-1'!E19,'76:81-1'!I19)</f>
        <v>1264.6600000000001</v>
      </c>
      <c r="C17" s="783"/>
      <c r="D17" s="784">
        <f t="shared" si="0"/>
        <v>1264.6600000000001</v>
      </c>
      <c r="E17" s="784">
        <f>SUM('76:81-1'!M19,'76:81-1'!Q19)</f>
        <v>104.89</v>
      </c>
      <c r="F17" s="783"/>
      <c r="G17" s="784">
        <f t="shared" si="1"/>
        <v>104.89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SUM('76:81-1'!E20,'76:81-1'!I20)</f>
        <v>1392.3500000000001</v>
      </c>
      <c r="C18" s="783"/>
      <c r="D18" s="784">
        <f t="shared" si="0"/>
        <v>1392.3500000000001</v>
      </c>
      <c r="E18" s="784">
        <f>SUM('76:81-1'!M20,'76:81-1'!Q20)</f>
        <v>109.4</v>
      </c>
      <c r="F18" s="783"/>
      <c r="G18" s="784">
        <f t="shared" si="1"/>
        <v>109.4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SUM('76:81-1'!E21,'76:81-1'!I21)</f>
        <v>1828.8500000000001</v>
      </c>
      <c r="C19" s="783"/>
      <c r="D19" s="784">
        <f t="shared" si="0"/>
        <v>1828.8500000000001</v>
      </c>
      <c r="E19" s="784">
        <f>SUM('76:81-1'!M21,'76:81-1'!Q21)</f>
        <v>110.21000000000001</v>
      </c>
      <c r="F19" s="783"/>
      <c r="G19" s="784">
        <f t="shared" si="1"/>
        <v>110.21000000000001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SUM('76:81-1'!E22,'76:81-1'!I22)</f>
        <v>2361.2200000000003</v>
      </c>
      <c r="C20" s="783"/>
      <c r="D20" s="784">
        <f t="shared" si="0"/>
        <v>2361.2200000000003</v>
      </c>
      <c r="E20" s="784">
        <f>SUM('76:81-1'!M22,'76:81-1'!Q22)</f>
        <v>107.94</v>
      </c>
      <c r="F20" s="783"/>
      <c r="G20" s="784">
        <f t="shared" si="1"/>
        <v>107.94</v>
      </c>
      <c r="I20" s="924"/>
      <c r="J20" s="851"/>
      <c r="K20" s="815"/>
    </row>
    <row r="21" spans="1:17" ht="15.95" customHeight="1">
      <c r="A21" s="783">
        <v>9</v>
      </c>
      <c r="B21" s="784">
        <f>SUM('76:81-1'!E23,'76:81-1'!I23)</f>
        <v>3228.42</v>
      </c>
      <c r="C21" s="783"/>
      <c r="D21" s="784">
        <f t="shared" si="0"/>
        <v>3228.42</v>
      </c>
      <c r="E21" s="784">
        <f>SUM('76:81-1'!M23,'76:81-1'!Q23)</f>
        <v>105.94</v>
      </c>
      <c r="F21" s="783"/>
      <c r="G21" s="784">
        <f t="shared" si="1"/>
        <v>105.94</v>
      </c>
      <c r="I21" s="924"/>
      <c r="J21" s="851"/>
      <c r="K21" s="815"/>
    </row>
    <row r="22" spans="1:17" ht="15.95" customHeight="1">
      <c r="A22" s="783">
        <v>10</v>
      </c>
      <c r="B22" s="784">
        <f>SUM('76:81-1'!E24,'76:81-1'!I24)</f>
        <v>3286.6899999999996</v>
      </c>
      <c r="C22" s="783"/>
      <c r="D22" s="784">
        <f t="shared" si="0"/>
        <v>3286.6899999999996</v>
      </c>
      <c r="E22" s="784">
        <f>SUM('76:81-1'!M24,'76:81-1'!Q24)</f>
        <v>120.62</v>
      </c>
      <c r="F22" s="783"/>
      <c r="G22" s="784">
        <f t="shared" si="1"/>
        <v>120.62</v>
      </c>
      <c r="I22" s="924"/>
      <c r="J22" s="851"/>
      <c r="K22" s="815"/>
    </row>
    <row r="23" spans="1:17" ht="15.95" customHeight="1">
      <c r="A23" s="783">
        <v>11</v>
      </c>
      <c r="B23" s="784">
        <f>SUM('76:81-1'!E25,'76:81-1'!I25)</f>
        <v>3077.9399999999996</v>
      </c>
      <c r="C23" s="783"/>
      <c r="D23" s="784">
        <f t="shared" si="0"/>
        <v>3077.9399999999996</v>
      </c>
      <c r="E23" s="784">
        <f>SUM('76:81-1'!M25,'76:81-1'!Q25)</f>
        <v>125.84</v>
      </c>
      <c r="F23" s="783"/>
      <c r="G23" s="784">
        <f t="shared" si="1"/>
        <v>125.84</v>
      </c>
      <c r="I23" s="924"/>
      <c r="J23" s="851"/>
      <c r="K23" s="815"/>
    </row>
    <row r="24" spans="1:17" ht="14.25" customHeight="1">
      <c r="A24" s="783">
        <v>12</v>
      </c>
      <c r="B24" s="784">
        <f>SUM('76:81-1'!E26,'76:81-1'!I26)</f>
        <v>3335.9300000000003</v>
      </c>
      <c r="C24" s="783"/>
      <c r="D24" s="784">
        <f t="shared" si="0"/>
        <v>3335.9300000000003</v>
      </c>
      <c r="E24" s="784">
        <f>SUM('76:81-1'!M26,'76:81-1'!Q26)</f>
        <v>130.13999999999999</v>
      </c>
      <c r="F24" s="783"/>
      <c r="G24" s="784">
        <f t="shared" si="1"/>
        <v>130.13999999999999</v>
      </c>
      <c r="I24" s="924"/>
      <c r="J24" s="851"/>
      <c r="K24" s="815"/>
    </row>
    <row r="25" spans="1:17" ht="14.25" customHeight="1">
      <c r="A25" s="783">
        <v>13</v>
      </c>
      <c r="B25" s="784">
        <f>SUM('76:81-1'!E27,'76:81-1'!I27)</f>
        <v>2748.9</v>
      </c>
      <c r="C25" s="783"/>
      <c r="D25" s="784">
        <f t="shared" si="0"/>
        <v>2748.9</v>
      </c>
      <c r="E25" s="784">
        <f>SUM('76:81-1'!M27,'76:81-1'!Q27)</f>
        <v>134.02000000000001</v>
      </c>
      <c r="F25" s="783"/>
      <c r="G25" s="784">
        <f t="shared" si="1"/>
        <v>134.02000000000001</v>
      </c>
      <c r="I25" s="924"/>
      <c r="J25" s="851"/>
      <c r="K25" s="815"/>
    </row>
    <row r="26" spans="1:17" ht="15.95" customHeight="1">
      <c r="A26" s="783">
        <v>14</v>
      </c>
      <c r="B26" s="784">
        <f>SUM('76:81-1'!E28,'76:81-1'!I28)</f>
        <v>3384.46</v>
      </c>
      <c r="C26" s="783"/>
      <c r="D26" s="784">
        <f t="shared" si="0"/>
        <v>3384.46</v>
      </c>
      <c r="E26" s="784">
        <f>SUM('76:81-1'!M28,'76:81-1'!Q28)</f>
        <v>126.63</v>
      </c>
      <c r="F26" s="783"/>
      <c r="G26" s="784">
        <f t="shared" si="1"/>
        <v>126.63</v>
      </c>
      <c r="I26" s="924"/>
      <c r="J26" s="851"/>
      <c r="K26" s="815"/>
    </row>
    <row r="27" spans="1:17" ht="15.95" customHeight="1">
      <c r="A27" s="783">
        <v>15</v>
      </c>
      <c r="B27" s="784">
        <f>SUM('76:81-1'!E29,'76:81-1'!I29)</f>
        <v>3296.0200000000004</v>
      </c>
      <c r="C27" s="783"/>
      <c r="D27" s="784">
        <f t="shared" si="0"/>
        <v>3296.0200000000004</v>
      </c>
      <c r="E27" s="784">
        <f>SUM('76:81-1'!M29,'76:81-1'!Q29)</f>
        <v>126.99</v>
      </c>
      <c r="F27" s="783"/>
      <c r="G27" s="784">
        <f t="shared" si="1"/>
        <v>126.99</v>
      </c>
      <c r="I27" s="924"/>
      <c r="J27" s="851"/>
      <c r="K27" s="815"/>
    </row>
    <row r="28" spans="1:17" ht="15.95" customHeight="1">
      <c r="A28" s="783">
        <v>16</v>
      </c>
      <c r="B28" s="784">
        <f>SUM('76:81-1'!E30,'76:81-1'!I30)</f>
        <v>3020.69</v>
      </c>
      <c r="C28" s="783"/>
      <c r="D28" s="784">
        <f t="shared" si="0"/>
        <v>3020.69</v>
      </c>
      <c r="E28" s="784">
        <f>SUM('76:81-1'!M30,'76:81-1'!Q30)</f>
        <v>132.26</v>
      </c>
      <c r="F28" s="783"/>
      <c r="G28" s="784">
        <f t="shared" si="1"/>
        <v>132.26</v>
      </c>
      <c r="I28" s="924"/>
      <c r="J28" s="851"/>
      <c r="K28" s="815"/>
    </row>
    <row r="29" spans="1:17" ht="15.95" customHeight="1">
      <c r="A29" s="783">
        <v>17</v>
      </c>
      <c r="B29" s="784">
        <f>SUM('76:81-1'!E31,'76:81-1'!I31)</f>
        <v>3178.89</v>
      </c>
      <c r="C29" s="783"/>
      <c r="D29" s="784">
        <f t="shared" si="0"/>
        <v>3178.89</v>
      </c>
      <c r="E29" s="784">
        <f>SUM('76:81-1'!M31,'76:81-1'!Q31)</f>
        <v>132.87</v>
      </c>
      <c r="F29" s="783"/>
      <c r="G29" s="784">
        <f t="shared" si="1"/>
        <v>132.87</v>
      </c>
      <c r="I29" s="924"/>
      <c r="J29" s="851"/>
      <c r="K29" s="815"/>
    </row>
    <row r="30" spans="1:17" ht="15.95" customHeight="1">
      <c r="A30" s="783">
        <v>18</v>
      </c>
      <c r="B30" s="784">
        <f>SUM('76:81-1'!E32,'76:81-1'!I32)</f>
        <v>2719.83</v>
      </c>
      <c r="C30" s="783"/>
      <c r="D30" s="784">
        <f t="shared" si="0"/>
        <v>2719.83</v>
      </c>
      <c r="E30" s="784">
        <f>SUM('76:81-1'!M32,'76:81-1'!Q32)</f>
        <v>127.78</v>
      </c>
      <c r="F30" s="783"/>
      <c r="G30" s="784">
        <f t="shared" si="1"/>
        <v>127.78</v>
      </c>
      <c r="I30" s="924"/>
      <c r="J30" s="851"/>
      <c r="K30" s="815"/>
    </row>
    <row r="31" spans="1:17" ht="15.95" customHeight="1">
      <c r="A31" s="803">
        <v>19</v>
      </c>
      <c r="B31" s="784">
        <f>SUM('76:81-1'!E33,'76:81-1'!I33)</f>
        <v>2717.8399999999997</v>
      </c>
      <c r="C31" s="799"/>
      <c r="D31" s="784">
        <f t="shared" si="0"/>
        <v>2717.8399999999997</v>
      </c>
      <c r="E31" s="784">
        <f>SUM('76:81-1'!M33,'76:81-1'!Q33)</f>
        <v>122.38</v>
      </c>
      <c r="F31" s="799"/>
      <c r="G31" s="784">
        <f t="shared" si="1"/>
        <v>122.38</v>
      </c>
      <c r="I31" s="924"/>
      <c r="J31" s="851"/>
      <c r="K31" s="815"/>
    </row>
    <row r="32" spans="1:17" ht="15.95" customHeight="1">
      <c r="A32" s="803">
        <v>20</v>
      </c>
      <c r="B32" s="784">
        <f>SUM('76:81-1'!E34,'76:81-1'!I34)</f>
        <v>2700.16</v>
      </c>
      <c r="C32" s="803"/>
      <c r="D32" s="784">
        <f t="shared" si="0"/>
        <v>2700.16</v>
      </c>
      <c r="E32" s="784">
        <f>SUM('76:81-1'!M34,'76:81-1'!Q34)</f>
        <v>121.29</v>
      </c>
      <c r="F32" s="803"/>
      <c r="G32" s="784">
        <f t="shared" si="1"/>
        <v>121.29</v>
      </c>
      <c r="I32" s="924"/>
      <c r="J32" s="851"/>
      <c r="K32" s="815"/>
    </row>
    <row r="33" spans="1:11" ht="15.95" customHeight="1">
      <c r="A33" s="783">
        <v>21</v>
      </c>
      <c r="B33" s="784">
        <f>SUM('76:81-1'!E35,'76:81-1'!I35)</f>
        <v>2389.54</v>
      </c>
      <c r="C33" s="783"/>
      <c r="D33" s="784">
        <f t="shared" si="0"/>
        <v>2389.54</v>
      </c>
      <c r="E33" s="784">
        <f>SUM('76:81-1'!M35,'76:81-1'!Q35)</f>
        <v>118.69</v>
      </c>
      <c r="F33" s="783"/>
      <c r="G33" s="784">
        <f t="shared" si="1"/>
        <v>118.69</v>
      </c>
      <c r="I33" s="924"/>
      <c r="J33" s="851"/>
      <c r="K33" s="815"/>
    </row>
    <row r="34" spans="1:11" ht="15.95" customHeight="1">
      <c r="A34" s="783">
        <v>22</v>
      </c>
      <c r="B34" s="784">
        <f>SUM('76:81-1'!E36,'76:81-1'!I36)</f>
        <v>2318.4899999999998</v>
      </c>
      <c r="C34" s="783"/>
      <c r="D34" s="784">
        <f t="shared" si="0"/>
        <v>2318.4899999999998</v>
      </c>
      <c r="E34" s="784">
        <f>SUM('76:81-1'!M36,'76:81-1'!Q36)</f>
        <v>116.93</v>
      </c>
      <c r="F34" s="783"/>
      <c r="G34" s="784">
        <f t="shared" si="1"/>
        <v>116.93</v>
      </c>
      <c r="I34" s="924"/>
      <c r="J34" s="851"/>
      <c r="K34" s="815"/>
    </row>
    <row r="35" spans="1:11" ht="15.95" customHeight="1">
      <c r="A35" s="783">
        <v>23</v>
      </c>
      <c r="B35" s="784">
        <f>SUM('76:81-1'!E37,'76:81-1'!I37)</f>
        <v>2092.3799999999997</v>
      </c>
      <c r="C35" s="783"/>
      <c r="D35" s="784">
        <f t="shared" si="0"/>
        <v>2092.3799999999997</v>
      </c>
      <c r="E35" s="784">
        <f>SUM('76:81-1'!M37,'76:81-1'!Q37)</f>
        <v>130.69</v>
      </c>
      <c r="F35" s="783"/>
      <c r="G35" s="784">
        <f t="shared" si="1"/>
        <v>130.69</v>
      </c>
      <c r="I35" s="924"/>
      <c r="J35" s="851"/>
      <c r="K35" s="815"/>
    </row>
    <row r="36" spans="1:11" ht="15.95" customHeight="1">
      <c r="A36" s="783">
        <v>24</v>
      </c>
      <c r="B36" s="784">
        <f>SUM('76:81-1'!E38,'76:81-1'!I38)</f>
        <v>1829.9700000000003</v>
      </c>
      <c r="C36" s="783"/>
      <c r="D36" s="784">
        <f t="shared" si="0"/>
        <v>1829.9700000000003</v>
      </c>
      <c r="E36" s="784">
        <f>SUM('76:81-1'!M38,'76:81-1'!Q38)</f>
        <v>130.38999999999999</v>
      </c>
      <c r="F36" s="783"/>
      <c r="G36" s="784">
        <f t="shared" si="1"/>
        <v>130.38999999999999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88" t="s">
        <v>650</v>
      </c>
    </row>
    <row r="42" spans="1:11">
      <c r="A42" s="472" t="s">
        <v>651</v>
      </c>
    </row>
    <row r="48" spans="1:11" ht="13.5">
      <c r="A48" s="2836"/>
      <c r="B48" s="2836"/>
    </row>
    <row r="49" spans="1:4" ht="13.5">
      <c r="A49" s="2836"/>
      <c r="B49" s="2836"/>
    </row>
    <row r="51" spans="1:4" hidden="1">
      <c r="D51" s="1165">
        <f>MAX(D13:D37)</f>
        <v>3384.46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6" type="noConversion"/>
  <conditionalFormatting sqref="D13:D36">
    <cfRule type="cellIs" dxfId="2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1"/>
  <sheetViews>
    <sheetView topLeftCell="A10" zoomScaleNormal="100" workbookViewId="0">
      <selection activeCell="L26" sqref="L26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176</v>
      </c>
    </row>
    <row r="2" spans="1:17" ht="15.75">
      <c r="A2" s="1577"/>
      <c r="B2" s="1291"/>
      <c r="C2" s="1291"/>
      <c r="D2" s="475" t="s">
        <v>111</v>
      </c>
      <c r="E2" s="1291"/>
      <c r="F2" s="1291"/>
      <c r="G2" s="1291"/>
    </row>
    <row r="3" spans="1:17" ht="15.75">
      <c r="A3" s="1577"/>
      <c r="B3" s="1291"/>
      <c r="C3" s="1291"/>
      <c r="D3" s="1291"/>
      <c r="E3" s="1291"/>
      <c r="F3" s="1291"/>
      <c r="G3" s="1291"/>
    </row>
    <row r="4" spans="1:17" ht="15.75">
      <c r="A4" s="2842" t="s">
        <v>692</v>
      </c>
      <c r="B4" s="2845"/>
      <c r="C4" s="2845"/>
      <c r="D4" s="2845"/>
      <c r="E4" s="2845"/>
      <c r="F4" s="2845"/>
      <c r="G4" s="284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577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846" t="s">
        <v>485</v>
      </c>
      <c r="B6" s="2846"/>
      <c r="C6" s="2846"/>
      <c r="D6" s="2847"/>
      <c r="E6" s="2847"/>
      <c r="F6" s="2847"/>
      <c r="G6" s="284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577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114" t="s">
        <v>595</v>
      </c>
      <c r="B8" s="3115"/>
      <c r="C8" s="3115"/>
      <c r="D8" s="3115"/>
      <c r="E8" s="3115"/>
      <c r="F8" s="3115"/>
      <c r="G8" s="3115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1576"/>
      <c r="D9" s="1576"/>
      <c r="E9" s="1576"/>
      <c r="F9" s="1576"/>
      <c r="G9" s="1576"/>
      <c r="H9" s="1576"/>
      <c r="I9" s="1576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837" t="s">
        <v>112</v>
      </c>
      <c r="B10" s="2839" t="s">
        <v>10</v>
      </c>
      <c r="C10" s="2840"/>
      <c r="D10" s="2840"/>
      <c r="E10" s="2839" t="s">
        <v>11</v>
      </c>
      <c r="F10" s="2840"/>
      <c r="G10" s="2844"/>
      <c r="H10" s="1576"/>
      <c r="I10" s="1576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116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300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SUM('92:95'!E15,'92:95'!I15)</f>
        <v>1012.2</v>
      </c>
      <c r="C13" s="783"/>
      <c r="D13" s="784">
        <f t="shared" ref="D13:D36" si="0">B13</f>
        <v>1012.2</v>
      </c>
      <c r="E13" s="784">
        <f>SUM('92:95'!M15,'92:95'!Q15)</f>
        <v>0</v>
      </c>
      <c r="F13" s="783"/>
      <c r="G13" s="784">
        <f t="shared" ref="G13:G36" si="1">E13</f>
        <v>0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SUM('92:95'!E16,'92:95'!I16)</f>
        <v>931.2</v>
      </c>
      <c r="C14" s="783"/>
      <c r="D14" s="784">
        <f t="shared" si="0"/>
        <v>931.2</v>
      </c>
      <c r="E14" s="784">
        <f>SUM('92:95'!M16,'92:95'!Q16)</f>
        <v>0</v>
      </c>
      <c r="F14" s="783"/>
      <c r="G14" s="784">
        <f t="shared" si="1"/>
        <v>0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SUM('92:95'!E17,'92:95'!I17)</f>
        <v>869.6</v>
      </c>
      <c r="C15" s="783"/>
      <c r="D15" s="784">
        <f t="shared" si="0"/>
        <v>869.6</v>
      </c>
      <c r="E15" s="784">
        <f>SUM('92:95'!M17,'92:95'!Q17)</f>
        <v>0</v>
      </c>
      <c r="F15" s="783"/>
      <c r="G15" s="784">
        <f t="shared" si="1"/>
        <v>0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SUM('92:95'!E18,'92:95'!I18)</f>
        <v>838.6</v>
      </c>
      <c r="C16" s="783"/>
      <c r="D16" s="784">
        <f t="shared" si="0"/>
        <v>838.6</v>
      </c>
      <c r="E16" s="784">
        <f>SUM('92:95'!M18,'92:95'!Q18)</f>
        <v>0</v>
      </c>
      <c r="F16" s="783"/>
      <c r="G16" s="784">
        <f t="shared" si="1"/>
        <v>0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SUM('92:95'!E19,'92:95'!I19)</f>
        <v>785</v>
      </c>
      <c r="C17" s="783"/>
      <c r="D17" s="784">
        <f t="shared" si="0"/>
        <v>785</v>
      </c>
      <c r="E17" s="784">
        <f>SUM('92:95'!M19,'92:95'!Q19)</f>
        <v>0</v>
      </c>
      <c r="F17" s="783"/>
      <c r="G17" s="784">
        <f t="shared" si="1"/>
        <v>0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SUM('92:95'!E20,'92:95'!I20)</f>
        <v>912</v>
      </c>
      <c r="C18" s="783"/>
      <c r="D18" s="784">
        <f t="shared" si="0"/>
        <v>912</v>
      </c>
      <c r="E18" s="784">
        <f>SUM('92:95'!M20,'92:95'!Q20)</f>
        <v>0</v>
      </c>
      <c r="F18" s="783"/>
      <c r="G18" s="784">
        <f t="shared" si="1"/>
        <v>0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SUM('92:95'!E21,'92:95'!I21)</f>
        <v>1244.8</v>
      </c>
      <c r="C19" s="783"/>
      <c r="D19" s="784">
        <f t="shared" si="0"/>
        <v>1244.8</v>
      </c>
      <c r="E19" s="784">
        <f>SUM('92:95'!M21,'92:95'!Q21)</f>
        <v>0</v>
      </c>
      <c r="F19" s="783"/>
      <c r="G19" s="784">
        <f t="shared" si="1"/>
        <v>0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SUM('92:95'!E22,'92:95'!I22)</f>
        <v>1411.8</v>
      </c>
      <c r="C20" s="783"/>
      <c r="D20" s="784">
        <f t="shared" si="0"/>
        <v>1411.8</v>
      </c>
      <c r="E20" s="784">
        <f>SUM('92:95'!M22,'92:95'!Q22)</f>
        <v>0</v>
      </c>
      <c r="F20" s="783"/>
      <c r="G20" s="784">
        <f t="shared" si="1"/>
        <v>0</v>
      </c>
      <c r="I20" s="924"/>
      <c r="J20" s="851"/>
      <c r="K20" s="815"/>
    </row>
    <row r="21" spans="1:17" ht="15.95" customHeight="1">
      <c r="A21" s="783">
        <v>9</v>
      </c>
      <c r="B21" s="784">
        <f>SUM('92:95'!E23,'92:95'!I23)</f>
        <v>1763.4</v>
      </c>
      <c r="C21" s="783"/>
      <c r="D21" s="784">
        <f t="shared" si="0"/>
        <v>1763.4</v>
      </c>
      <c r="E21" s="784">
        <f>SUM('92:95'!M23,'92:95'!Q23)</f>
        <v>0</v>
      </c>
      <c r="F21" s="783"/>
      <c r="G21" s="784">
        <f t="shared" si="1"/>
        <v>0</v>
      </c>
      <c r="I21" s="924"/>
      <c r="J21" s="851"/>
      <c r="K21" s="815"/>
    </row>
    <row r="22" spans="1:17" ht="15.95" customHeight="1">
      <c r="A22" s="783">
        <v>10</v>
      </c>
      <c r="B22" s="784">
        <f>SUM('92:95'!E24,'92:95'!I24)</f>
        <v>1881.4</v>
      </c>
      <c r="C22" s="783"/>
      <c r="D22" s="784">
        <f t="shared" si="0"/>
        <v>1881.4</v>
      </c>
      <c r="E22" s="784">
        <f>SUM('92:95'!M24,'92:95'!Q24)</f>
        <v>0</v>
      </c>
      <c r="F22" s="783"/>
      <c r="G22" s="784">
        <f t="shared" si="1"/>
        <v>0</v>
      </c>
      <c r="I22" s="924"/>
      <c r="J22" s="851"/>
      <c r="K22" s="815"/>
    </row>
    <row r="23" spans="1:17" ht="15.95" customHeight="1">
      <c r="A23" s="783">
        <v>11</v>
      </c>
      <c r="B23" s="784">
        <f>SUM('92:95'!E25,'92:95'!I25)</f>
        <v>1765.4</v>
      </c>
      <c r="C23" s="783"/>
      <c r="D23" s="784">
        <f t="shared" si="0"/>
        <v>1765.4</v>
      </c>
      <c r="E23" s="784">
        <f>SUM('92:95'!M25,'92:95'!Q25)</f>
        <v>0</v>
      </c>
      <c r="F23" s="783"/>
      <c r="G23" s="784">
        <f t="shared" si="1"/>
        <v>0</v>
      </c>
      <c r="I23" s="924"/>
      <c r="J23" s="851"/>
      <c r="K23" s="815"/>
    </row>
    <row r="24" spans="1:17" ht="14.25" customHeight="1">
      <c r="A24" s="783">
        <v>12</v>
      </c>
      <c r="B24" s="784">
        <f>SUM('92:95'!E26,'92:95'!I26)</f>
        <v>1839.8000000000002</v>
      </c>
      <c r="C24" s="783"/>
      <c r="D24" s="784">
        <f t="shared" si="0"/>
        <v>1839.8000000000002</v>
      </c>
      <c r="E24" s="784">
        <f>SUM('92:95'!M26,'92:95'!Q26)</f>
        <v>0</v>
      </c>
      <c r="F24" s="783"/>
      <c r="G24" s="784">
        <f t="shared" si="1"/>
        <v>0</v>
      </c>
      <c r="I24" s="924"/>
      <c r="J24" s="851"/>
      <c r="K24" s="815"/>
    </row>
    <row r="25" spans="1:17" ht="14.25" customHeight="1">
      <c r="A25" s="783">
        <v>13</v>
      </c>
      <c r="B25" s="784">
        <f>SUM('92:95'!E27,'92:95'!I27)</f>
        <v>1564.2</v>
      </c>
      <c r="C25" s="783"/>
      <c r="D25" s="784">
        <f t="shared" si="0"/>
        <v>1564.2</v>
      </c>
      <c r="E25" s="784">
        <f>SUM('92:95'!M27,'92:95'!Q27)</f>
        <v>0</v>
      </c>
      <c r="F25" s="783"/>
      <c r="G25" s="784">
        <f t="shared" si="1"/>
        <v>0</v>
      </c>
      <c r="I25" s="924"/>
      <c r="J25" s="851"/>
      <c r="K25" s="815"/>
    </row>
    <row r="26" spans="1:17" ht="15.95" customHeight="1">
      <c r="A26" s="783">
        <v>14</v>
      </c>
      <c r="B26" s="784">
        <f>SUM('92:95'!E28,'92:95'!I28)</f>
        <v>1720.4</v>
      </c>
      <c r="C26" s="783"/>
      <c r="D26" s="784">
        <f t="shared" si="0"/>
        <v>1720.4</v>
      </c>
      <c r="E26" s="784">
        <f>SUM('92:95'!M28,'92:95'!Q28)</f>
        <v>0</v>
      </c>
      <c r="F26" s="783"/>
      <c r="G26" s="784">
        <f t="shared" si="1"/>
        <v>0</v>
      </c>
      <c r="I26" s="924"/>
      <c r="J26" s="851"/>
      <c r="K26" s="815"/>
    </row>
    <row r="27" spans="1:17" ht="15.95" customHeight="1">
      <c r="A27" s="783">
        <v>15</v>
      </c>
      <c r="B27" s="784">
        <f>SUM('92:95'!E29,'92:95'!I29)</f>
        <v>1653.6000000000001</v>
      </c>
      <c r="C27" s="783"/>
      <c r="D27" s="784">
        <f t="shared" si="0"/>
        <v>1653.6000000000001</v>
      </c>
      <c r="E27" s="784">
        <f>SUM('92:95'!M29,'92:95'!Q29)</f>
        <v>0</v>
      </c>
      <c r="F27" s="783"/>
      <c r="G27" s="784">
        <f t="shared" si="1"/>
        <v>0</v>
      </c>
      <c r="I27" s="924"/>
      <c r="J27" s="851"/>
      <c r="K27" s="815"/>
    </row>
    <row r="28" spans="1:17" ht="15.95" customHeight="1">
      <c r="A28" s="783">
        <v>16</v>
      </c>
      <c r="B28" s="784">
        <f>SUM('92:95'!E30,'92:95'!I30)</f>
        <v>1591.4</v>
      </c>
      <c r="C28" s="783"/>
      <c r="D28" s="784">
        <f t="shared" si="0"/>
        <v>1591.4</v>
      </c>
      <c r="E28" s="784">
        <f>SUM('92:95'!M30,'92:95'!Q30)</f>
        <v>0</v>
      </c>
      <c r="F28" s="783"/>
      <c r="G28" s="784">
        <f t="shared" si="1"/>
        <v>0</v>
      </c>
      <c r="I28" s="924"/>
      <c r="J28" s="851"/>
      <c r="K28" s="815"/>
    </row>
    <row r="29" spans="1:17" ht="15.95" customHeight="1">
      <c r="A29" s="783">
        <v>17</v>
      </c>
      <c r="B29" s="784">
        <f>SUM('92:95'!E31,'92:95'!I31)</f>
        <v>1639.2</v>
      </c>
      <c r="C29" s="783"/>
      <c r="D29" s="784">
        <f t="shared" si="0"/>
        <v>1639.2</v>
      </c>
      <c r="E29" s="784">
        <f>SUM('92:95'!M31,'92:95'!Q31)</f>
        <v>0</v>
      </c>
      <c r="F29" s="783"/>
      <c r="G29" s="784">
        <f t="shared" si="1"/>
        <v>0</v>
      </c>
      <c r="I29" s="924"/>
      <c r="J29" s="851"/>
      <c r="K29" s="815"/>
    </row>
    <row r="30" spans="1:17" ht="15.95" customHeight="1">
      <c r="A30" s="783">
        <v>18</v>
      </c>
      <c r="B30" s="784">
        <f>SUM('92:95'!E32,'92:95'!I32)</f>
        <v>1616.8000000000002</v>
      </c>
      <c r="C30" s="783"/>
      <c r="D30" s="784">
        <f t="shared" si="0"/>
        <v>1616.8000000000002</v>
      </c>
      <c r="E30" s="784">
        <f>SUM('92:95'!M32,'92:95'!Q32)</f>
        <v>0</v>
      </c>
      <c r="F30" s="783"/>
      <c r="G30" s="784">
        <f t="shared" si="1"/>
        <v>0</v>
      </c>
      <c r="I30" s="924"/>
      <c r="J30" s="851"/>
      <c r="K30" s="815"/>
    </row>
    <row r="31" spans="1:17" ht="15.95" customHeight="1">
      <c r="A31" s="803">
        <v>19</v>
      </c>
      <c r="B31" s="784">
        <f>SUM('92:95'!E33,'92:95'!I33)</f>
        <v>1671</v>
      </c>
      <c r="C31" s="799"/>
      <c r="D31" s="784">
        <f t="shared" si="0"/>
        <v>1671</v>
      </c>
      <c r="E31" s="784">
        <f>SUM('92:95'!M33,'92:95'!Q33)</f>
        <v>0</v>
      </c>
      <c r="F31" s="799"/>
      <c r="G31" s="784">
        <f t="shared" si="1"/>
        <v>0</v>
      </c>
      <c r="I31" s="924"/>
      <c r="J31" s="851"/>
      <c r="K31" s="815"/>
    </row>
    <row r="32" spans="1:17" ht="15.95" customHeight="1">
      <c r="A32" s="803">
        <v>20</v>
      </c>
      <c r="B32" s="784">
        <f>SUM('92:95'!E34,'92:95'!I34)</f>
        <v>1650.4</v>
      </c>
      <c r="C32" s="803"/>
      <c r="D32" s="784">
        <f t="shared" si="0"/>
        <v>1650.4</v>
      </c>
      <c r="E32" s="784">
        <f>SUM('92:95'!M34,'92:95'!Q34)</f>
        <v>0</v>
      </c>
      <c r="F32" s="803"/>
      <c r="G32" s="784">
        <f t="shared" si="1"/>
        <v>0</v>
      </c>
      <c r="I32" s="924"/>
      <c r="J32" s="851"/>
      <c r="K32" s="815"/>
    </row>
    <row r="33" spans="1:11" ht="15.95" customHeight="1">
      <c r="A33" s="783">
        <v>21</v>
      </c>
      <c r="B33" s="784">
        <f>SUM('92:95'!E35,'92:95'!I35)</f>
        <v>1651.6</v>
      </c>
      <c r="C33" s="783"/>
      <c r="D33" s="784">
        <f t="shared" si="0"/>
        <v>1651.6</v>
      </c>
      <c r="E33" s="784">
        <f>SUM('92:95'!M35,'92:95'!Q35)</f>
        <v>0</v>
      </c>
      <c r="F33" s="783"/>
      <c r="G33" s="784">
        <f t="shared" si="1"/>
        <v>0</v>
      </c>
      <c r="I33" s="924"/>
      <c r="J33" s="851"/>
      <c r="K33" s="815"/>
    </row>
    <row r="34" spans="1:11" ht="15.95" customHeight="1">
      <c r="A34" s="783">
        <v>22</v>
      </c>
      <c r="B34" s="784">
        <f>SUM('92:95'!E36,'92:95'!I36)</f>
        <v>1573.8000000000002</v>
      </c>
      <c r="C34" s="783"/>
      <c r="D34" s="784">
        <f t="shared" si="0"/>
        <v>1573.8000000000002</v>
      </c>
      <c r="E34" s="784">
        <f>SUM('92:95'!M36,'92:95'!Q36)</f>
        <v>0</v>
      </c>
      <c r="F34" s="783"/>
      <c r="G34" s="784">
        <f t="shared" si="1"/>
        <v>0</v>
      </c>
      <c r="I34" s="924"/>
      <c r="J34" s="851"/>
      <c r="K34" s="815"/>
    </row>
    <row r="35" spans="1:11" ht="15.95" customHeight="1">
      <c r="A35" s="783">
        <v>23</v>
      </c>
      <c r="B35" s="784">
        <f>SUM('92:95'!E37,'92:95'!I37)</f>
        <v>1512.8000000000002</v>
      </c>
      <c r="C35" s="783"/>
      <c r="D35" s="784">
        <f t="shared" si="0"/>
        <v>1512.8000000000002</v>
      </c>
      <c r="E35" s="784">
        <f>SUM('92:95'!M37,'92:95'!Q37)</f>
        <v>0</v>
      </c>
      <c r="F35" s="783"/>
      <c r="G35" s="784">
        <f t="shared" si="1"/>
        <v>0</v>
      </c>
      <c r="I35" s="924"/>
      <c r="J35" s="851"/>
      <c r="K35" s="815"/>
    </row>
    <row r="36" spans="1:11" ht="15.95" customHeight="1">
      <c r="A36" s="783">
        <v>24</v>
      </c>
      <c r="B36" s="784">
        <f>SUM('92:95'!E38,'92:95'!I38)</f>
        <v>1334.4</v>
      </c>
      <c r="C36" s="783"/>
      <c r="D36" s="784">
        <f t="shared" si="0"/>
        <v>1334.4</v>
      </c>
      <c r="E36" s="784">
        <f>SUM('92:95'!M38,'92:95'!Q38)</f>
        <v>0</v>
      </c>
      <c r="F36" s="783"/>
      <c r="G36" s="784">
        <f t="shared" si="1"/>
        <v>0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88" t="s">
        <v>650</v>
      </c>
    </row>
    <row r="42" spans="1:11">
      <c r="A42" s="472" t="s">
        <v>651</v>
      </c>
    </row>
    <row r="48" spans="1:11" ht="13.5">
      <c r="A48" s="2836"/>
      <c r="B48" s="2836"/>
    </row>
    <row r="49" spans="1:4" ht="13.5">
      <c r="A49" s="2836"/>
      <c r="B49" s="2836"/>
    </row>
    <row r="51" spans="1:4" hidden="1">
      <c r="D51" s="1165">
        <f>MAX(D13:D37)</f>
        <v>1881.4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1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51"/>
  <sheetViews>
    <sheetView zoomScaleNormal="100" workbookViewId="0">
      <selection activeCell="L26" sqref="L26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176</v>
      </c>
    </row>
    <row r="2" spans="1:17" ht="15.75">
      <c r="A2" s="1577"/>
      <c r="B2" s="1291"/>
      <c r="C2" s="1291"/>
      <c r="D2" s="475" t="s">
        <v>111</v>
      </c>
      <c r="E2" s="1291"/>
      <c r="F2" s="1291"/>
      <c r="G2" s="1291"/>
    </row>
    <row r="3" spans="1:17" ht="15.75">
      <c r="A3" s="1577"/>
      <c r="B3" s="1291"/>
      <c r="C3" s="1291"/>
      <c r="D3" s="1291"/>
      <c r="E3" s="1291"/>
      <c r="F3" s="1291"/>
      <c r="G3" s="1291"/>
    </row>
    <row r="4" spans="1:17" ht="15.75">
      <c r="A4" s="2842" t="s">
        <v>692</v>
      </c>
      <c r="B4" s="2845"/>
      <c r="C4" s="2845"/>
      <c r="D4" s="2845"/>
      <c r="E4" s="2845"/>
      <c r="F4" s="2845"/>
      <c r="G4" s="2845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577"/>
      <c r="B5" s="1291"/>
      <c r="C5" s="1291"/>
      <c r="D5" s="1291"/>
      <c r="E5" s="1291"/>
      <c r="F5" s="1291"/>
      <c r="G5" s="129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846" t="s">
        <v>485</v>
      </c>
      <c r="B6" s="2846"/>
      <c r="C6" s="2846"/>
      <c r="D6" s="2847"/>
      <c r="E6" s="2847"/>
      <c r="F6" s="2847"/>
      <c r="G6" s="2847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577"/>
      <c r="B7" s="1291"/>
      <c r="C7" s="1291"/>
      <c r="D7" s="3113"/>
      <c r="E7" s="3113"/>
      <c r="F7" s="3113"/>
      <c r="G7" s="3113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114" t="s">
        <v>617</v>
      </c>
      <c r="B8" s="3115"/>
      <c r="C8" s="3115"/>
      <c r="D8" s="3115"/>
      <c r="E8" s="3115"/>
      <c r="F8" s="3115"/>
      <c r="G8" s="3115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1576"/>
      <c r="D9" s="1576"/>
      <c r="E9" s="1576"/>
      <c r="F9" s="1576"/>
      <c r="G9" s="1576"/>
      <c r="H9" s="1576"/>
      <c r="I9" s="1576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837" t="s">
        <v>112</v>
      </c>
      <c r="B10" s="2839" t="s">
        <v>10</v>
      </c>
      <c r="C10" s="2840"/>
      <c r="D10" s="2840"/>
      <c r="E10" s="2839" t="s">
        <v>11</v>
      </c>
      <c r="F10" s="2840"/>
      <c r="G10" s="2844"/>
      <c r="H10" s="1576"/>
      <c r="I10" s="1576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116"/>
      <c r="B11" s="477" t="s">
        <v>113</v>
      </c>
      <c r="C11" s="477" t="s">
        <v>114</v>
      </c>
      <c r="D11" s="477" t="s">
        <v>115</v>
      </c>
      <c r="E11" s="477" t="s">
        <v>113</v>
      </c>
      <c r="F11" s="477" t="s">
        <v>114</v>
      </c>
      <c r="G11" s="477" t="s">
        <v>300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SUM('96:97'!E15,'96:97'!I15)</f>
        <v>2484</v>
      </c>
      <c r="C13" s="783"/>
      <c r="D13" s="784">
        <f t="shared" ref="D13:D36" si="0">B13</f>
        <v>2484</v>
      </c>
      <c r="E13" s="784">
        <f>SUM('96:97'!M15,'96:97'!Q15)</f>
        <v>1695</v>
      </c>
      <c r="F13" s="783"/>
      <c r="G13" s="784">
        <f t="shared" ref="G13:G36" si="1">E13</f>
        <v>1695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SUM('96:97'!E16,'96:97'!I16)</f>
        <v>2430</v>
      </c>
      <c r="C14" s="783"/>
      <c r="D14" s="784">
        <f t="shared" si="0"/>
        <v>2430</v>
      </c>
      <c r="E14" s="784">
        <f>SUM('96:97'!M16,'96:97'!Q16)</f>
        <v>1768</v>
      </c>
      <c r="F14" s="783"/>
      <c r="G14" s="784">
        <f t="shared" si="1"/>
        <v>1768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SUM('96:97'!E17,'96:97'!I17)</f>
        <v>2154</v>
      </c>
      <c r="C15" s="783"/>
      <c r="D15" s="784">
        <f t="shared" si="0"/>
        <v>2154</v>
      </c>
      <c r="E15" s="784">
        <f>SUM('96:97'!M17,'96:97'!Q17)</f>
        <v>1573</v>
      </c>
      <c r="F15" s="783"/>
      <c r="G15" s="784">
        <f t="shared" si="1"/>
        <v>1573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SUM('96:97'!E18,'96:97'!I18)</f>
        <v>2013</v>
      </c>
      <c r="C16" s="783"/>
      <c r="D16" s="784">
        <f t="shared" si="0"/>
        <v>2013</v>
      </c>
      <c r="E16" s="784">
        <f>SUM('96:97'!M18,'96:97'!Q18)</f>
        <v>1429</v>
      </c>
      <c r="F16" s="783"/>
      <c r="G16" s="784">
        <f t="shared" si="1"/>
        <v>1429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SUM('96:97'!E19,'96:97'!I19)</f>
        <v>2119</v>
      </c>
      <c r="C17" s="783"/>
      <c r="D17" s="784">
        <f t="shared" si="0"/>
        <v>2119</v>
      </c>
      <c r="E17" s="784">
        <f>SUM('96:97'!M19,'96:97'!Q19)</f>
        <v>1457</v>
      </c>
      <c r="F17" s="783"/>
      <c r="G17" s="784">
        <f t="shared" si="1"/>
        <v>1457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SUM('96:97'!E20,'96:97'!I20)</f>
        <v>2251</v>
      </c>
      <c r="C18" s="783"/>
      <c r="D18" s="784">
        <f t="shared" si="0"/>
        <v>2251</v>
      </c>
      <c r="E18" s="784">
        <f>SUM('96:97'!M20,'96:97'!Q20)</f>
        <v>1501</v>
      </c>
      <c r="F18" s="783"/>
      <c r="G18" s="784">
        <f t="shared" si="1"/>
        <v>1501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SUM('96:97'!E21,'96:97'!I21)</f>
        <v>2633</v>
      </c>
      <c r="C19" s="783"/>
      <c r="D19" s="784">
        <f t="shared" si="0"/>
        <v>2633</v>
      </c>
      <c r="E19" s="784">
        <f>SUM('96:97'!M21,'96:97'!Q21)</f>
        <v>1545</v>
      </c>
      <c r="F19" s="783"/>
      <c r="G19" s="784">
        <f t="shared" si="1"/>
        <v>1545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SUM('96:97'!E22,'96:97'!I22)</f>
        <v>2800</v>
      </c>
      <c r="C20" s="783"/>
      <c r="D20" s="784">
        <f t="shared" si="0"/>
        <v>2800</v>
      </c>
      <c r="E20" s="784">
        <f>SUM('96:97'!M22,'96:97'!Q22)</f>
        <v>1443</v>
      </c>
      <c r="F20" s="783"/>
      <c r="G20" s="784">
        <f t="shared" si="1"/>
        <v>1443</v>
      </c>
      <c r="I20" s="924"/>
      <c r="J20" s="851"/>
      <c r="K20" s="815"/>
    </row>
    <row r="21" spans="1:17" ht="15.95" customHeight="1">
      <c r="A21" s="783">
        <v>9</v>
      </c>
      <c r="B21" s="784">
        <f>SUM('96:97'!E23,'96:97'!I23)</f>
        <v>3549</v>
      </c>
      <c r="C21" s="783"/>
      <c r="D21" s="784">
        <f t="shared" si="0"/>
        <v>3549</v>
      </c>
      <c r="E21" s="784">
        <f>SUM('96:97'!M23,'96:97'!Q23)</f>
        <v>1800</v>
      </c>
      <c r="F21" s="783"/>
      <c r="G21" s="784">
        <f t="shared" si="1"/>
        <v>1800</v>
      </c>
      <c r="I21" s="924"/>
      <c r="J21" s="851"/>
      <c r="K21" s="815"/>
    </row>
    <row r="22" spans="1:17" ht="15.95" customHeight="1">
      <c r="A22" s="783">
        <v>10</v>
      </c>
      <c r="B22" s="784">
        <f>SUM('96:97'!E24,'96:97'!I24)</f>
        <v>3580</v>
      </c>
      <c r="C22" s="783"/>
      <c r="D22" s="784">
        <f t="shared" si="0"/>
        <v>3580</v>
      </c>
      <c r="E22" s="784">
        <f>SUM('96:97'!M24,'96:97'!Q24)</f>
        <v>1818</v>
      </c>
      <c r="F22" s="783"/>
      <c r="G22" s="784">
        <f t="shared" si="1"/>
        <v>1818</v>
      </c>
      <c r="I22" s="924"/>
      <c r="J22" s="851"/>
      <c r="K22" s="815"/>
    </row>
    <row r="23" spans="1:17" ht="15.95" customHeight="1">
      <c r="A23" s="783">
        <v>11</v>
      </c>
      <c r="B23" s="784">
        <f>SUM('96:97'!E25,'96:97'!I25)</f>
        <v>3557</v>
      </c>
      <c r="C23" s="783"/>
      <c r="D23" s="784">
        <f t="shared" si="0"/>
        <v>3557</v>
      </c>
      <c r="E23" s="784">
        <f>SUM('96:97'!M25,'96:97'!Q25)</f>
        <v>1786</v>
      </c>
      <c r="F23" s="783"/>
      <c r="G23" s="784">
        <f t="shared" si="1"/>
        <v>1786</v>
      </c>
      <c r="I23" s="924"/>
      <c r="J23" s="851"/>
      <c r="K23" s="815"/>
    </row>
    <row r="24" spans="1:17" ht="14.25" customHeight="1">
      <c r="A24" s="783">
        <v>12</v>
      </c>
      <c r="B24" s="784">
        <f>SUM('96:97'!E26,'96:97'!I26)</f>
        <v>3581</v>
      </c>
      <c r="C24" s="783"/>
      <c r="D24" s="784">
        <f t="shared" si="0"/>
        <v>3581</v>
      </c>
      <c r="E24" s="784">
        <f>SUM('96:97'!M26,'96:97'!Q26)</f>
        <v>1847</v>
      </c>
      <c r="F24" s="783"/>
      <c r="G24" s="784">
        <f t="shared" si="1"/>
        <v>1847</v>
      </c>
      <c r="I24" s="924"/>
      <c r="J24" s="851"/>
      <c r="K24" s="815"/>
    </row>
    <row r="25" spans="1:17" ht="14.25" customHeight="1">
      <c r="A25" s="783">
        <v>13</v>
      </c>
      <c r="B25" s="784">
        <f>SUM('96:97'!E27,'96:97'!I27)</f>
        <v>3376</v>
      </c>
      <c r="C25" s="783"/>
      <c r="D25" s="784">
        <f t="shared" si="0"/>
        <v>3376</v>
      </c>
      <c r="E25" s="784">
        <f>SUM('96:97'!M27,'96:97'!Q27)</f>
        <v>1729</v>
      </c>
      <c r="F25" s="783"/>
      <c r="G25" s="784">
        <f t="shared" si="1"/>
        <v>1729</v>
      </c>
      <c r="I25" s="924"/>
      <c r="J25" s="851"/>
      <c r="K25" s="815"/>
    </row>
    <row r="26" spans="1:17" ht="15.95" customHeight="1">
      <c r="A26" s="783">
        <v>14</v>
      </c>
      <c r="B26" s="784">
        <f>SUM('96:97'!E28,'96:97'!I28)</f>
        <v>3498</v>
      </c>
      <c r="C26" s="783"/>
      <c r="D26" s="784">
        <f t="shared" si="0"/>
        <v>3498</v>
      </c>
      <c r="E26" s="784">
        <f>SUM('96:97'!M28,'96:97'!Q28)</f>
        <v>1803</v>
      </c>
      <c r="F26" s="783"/>
      <c r="G26" s="784">
        <f t="shared" si="1"/>
        <v>1803</v>
      </c>
      <c r="I26" s="924"/>
      <c r="J26" s="851"/>
      <c r="K26" s="815"/>
    </row>
    <row r="27" spans="1:17" ht="15.95" customHeight="1">
      <c r="A27" s="783">
        <v>15</v>
      </c>
      <c r="B27" s="784">
        <f>SUM('96:97'!E29,'96:97'!I29)</f>
        <v>3434</v>
      </c>
      <c r="C27" s="783"/>
      <c r="D27" s="784">
        <f t="shared" si="0"/>
        <v>3434</v>
      </c>
      <c r="E27" s="784">
        <f>SUM('96:97'!M29,'96:97'!Q29)</f>
        <v>1771</v>
      </c>
      <c r="F27" s="783"/>
      <c r="G27" s="784">
        <f t="shared" si="1"/>
        <v>1771</v>
      </c>
      <c r="I27" s="924"/>
      <c r="J27" s="851"/>
      <c r="K27" s="815"/>
    </row>
    <row r="28" spans="1:17" ht="15.95" customHeight="1">
      <c r="A28" s="783">
        <v>16</v>
      </c>
      <c r="B28" s="784">
        <f>SUM('96:97'!E30,'96:97'!I30)</f>
        <v>3298</v>
      </c>
      <c r="C28" s="783"/>
      <c r="D28" s="784">
        <f t="shared" si="0"/>
        <v>3298</v>
      </c>
      <c r="E28" s="784">
        <f>SUM('96:97'!M30,'96:97'!Q30)</f>
        <v>1751</v>
      </c>
      <c r="F28" s="783"/>
      <c r="G28" s="784">
        <f t="shared" si="1"/>
        <v>1751</v>
      </c>
      <c r="I28" s="924"/>
      <c r="J28" s="851"/>
      <c r="K28" s="815"/>
    </row>
    <row r="29" spans="1:17" ht="15.95" customHeight="1">
      <c r="A29" s="783">
        <v>17</v>
      </c>
      <c r="B29" s="784">
        <f>SUM('96:97'!E31,'96:97'!I31)</f>
        <v>3302</v>
      </c>
      <c r="C29" s="783"/>
      <c r="D29" s="784">
        <f t="shared" si="0"/>
        <v>3302</v>
      </c>
      <c r="E29" s="784">
        <f>SUM('96:97'!M31,'96:97'!Q31)</f>
        <v>1770</v>
      </c>
      <c r="F29" s="783"/>
      <c r="G29" s="784">
        <f t="shared" si="1"/>
        <v>1770</v>
      </c>
      <c r="I29" s="924"/>
      <c r="J29" s="851"/>
      <c r="K29" s="815"/>
    </row>
    <row r="30" spans="1:17" ht="15.95" customHeight="1">
      <c r="A30" s="783">
        <v>18</v>
      </c>
      <c r="B30" s="784">
        <f>SUM('96:97'!E32,'96:97'!I32)</f>
        <v>3130</v>
      </c>
      <c r="C30" s="783"/>
      <c r="D30" s="784">
        <f t="shared" si="0"/>
        <v>3130</v>
      </c>
      <c r="E30" s="784">
        <f>SUM('96:97'!M32,'96:97'!Q32)</f>
        <v>1660</v>
      </c>
      <c r="F30" s="783"/>
      <c r="G30" s="784">
        <f t="shared" si="1"/>
        <v>1660</v>
      </c>
      <c r="I30" s="924"/>
      <c r="J30" s="851"/>
      <c r="K30" s="815"/>
    </row>
    <row r="31" spans="1:17" ht="15.95" customHeight="1">
      <c r="A31" s="803">
        <v>19</v>
      </c>
      <c r="B31" s="784">
        <f>SUM('96:97'!E33,'96:97'!I33)</f>
        <v>3255</v>
      </c>
      <c r="C31" s="799"/>
      <c r="D31" s="784">
        <f t="shared" si="0"/>
        <v>3255</v>
      </c>
      <c r="E31" s="784">
        <f>SUM('96:97'!M33,'96:97'!Q33)</f>
        <v>1725</v>
      </c>
      <c r="F31" s="799"/>
      <c r="G31" s="784">
        <f t="shared" si="1"/>
        <v>1725</v>
      </c>
      <c r="I31" s="924"/>
      <c r="J31" s="851"/>
      <c r="K31" s="815"/>
    </row>
    <row r="32" spans="1:17" ht="15.95" customHeight="1">
      <c r="A32" s="803">
        <v>20</v>
      </c>
      <c r="B32" s="784">
        <f>SUM('96:97'!E34,'96:97'!I34)</f>
        <v>3030</v>
      </c>
      <c r="C32" s="803"/>
      <c r="D32" s="784">
        <f t="shared" si="0"/>
        <v>3030</v>
      </c>
      <c r="E32" s="784">
        <f>SUM('96:97'!M34,'96:97'!Q34)</f>
        <v>1548</v>
      </c>
      <c r="F32" s="803"/>
      <c r="G32" s="784">
        <f t="shared" si="1"/>
        <v>1548</v>
      </c>
      <c r="I32" s="924"/>
      <c r="J32" s="851"/>
      <c r="K32" s="815"/>
    </row>
    <row r="33" spans="1:11" ht="15.95" customHeight="1">
      <c r="A33" s="783">
        <v>21</v>
      </c>
      <c r="B33" s="784">
        <f>SUM('96:97'!E35,'96:97'!I35)</f>
        <v>3121</v>
      </c>
      <c r="C33" s="783"/>
      <c r="D33" s="784">
        <f t="shared" si="0"/>
        <v>3121</v>
      </c>
      <c r="E33" s="784">
        <f>SUM('96:97'!M35,'96:97'!Q35)</f>
        <v>1674</v>
      </c>
      <c r="F33" s="783"/>
      <c r="G33" s="784">
        <f t="shared" si="1"/>
        <v>1674</v>
      </c>
      <c r="I33" s="924"/>
      <c r="J33" s="851"/>
      <c r="K33" s="815"/>
    </row>
    <row r="34" spans="1:11" ht="15.95" customHeight="1">
      <c r="A34" s="783">
        <v>22</v>
      </c>
      <c r="B34" s="784">
        <f>SUM('96:97'!E36,'96:97'!I36)</f>
        <v>3106</v>
      </c>
      <c r="C34" s="783"/>
      <c r="D34" s="784">
        <f t="shared" si="0"/>
        <v>3106</v>
      </c>
      <c r="E34" s="784">
        <f>SUM('96:97'!M36,'96:97'!Q36)</f>
        <v>1707</v>
      </c>
      <c r="F34" s="783"/>
      <c r="G34" s="784">
        <f t="shared" si="1"/>
        <v>1707</v>
      </c>
      <c r="I34" s="924"/>
      <c r="J34" s="851"/>
      <c r="K34" s="815"/>
    </row>
    <row r="35" spans="1:11" ht="15.95" customHeight="1">
      <c r="A35" s="783">
        <v>23</v>
      </c>
      <c r="B35" s="784">
        <f>SUM('96:97'!E37,'96:97'!I37)</f>
        <v>2885</v>
      </c>
      <c r="C35" s="783"/>
      <c r="D35" s="784">
        <f t="shared" si="0"/>
        <v>2885</v>
      </c>
      <c r="E35" s="784">
        <f>SUM('96:97'!M37,'96:97'!Q37)</f>
        <v>1639</v>
      </c>
      <c r="F35" s="783"/>
      <c r="G35" s="784">
        <f t="shared" si="1"/>
        <v>1639</v>
      </c>
      <c r="I35" s="924"/>
      <c r="J35" s="851"/>
      <c r="K35" s="815"/>
    </row>
    <row r="36" spans="1:11" ht="15.95" customHeight="1">
      <c r="A36" s="783">
        <v>24</v>
      </c>
      <c r="B36" s="784">
        <f>SUM('96:97'!E38,'96:97'!I38)</f>
        <v>2621</v>
      </c>
      <c r="C36" s="783"/>
      <c r="D36" s="784">
        <f t="shared" si="0"/>
        <v>2621</v>
      </c>
      <c r="E36" s="784">
        <f>SUM('96:97'!M38,'96:97'!Q38)</f>
        <v>1662</v>
      </c>
      <c r="F36" s="783"/>
      <c r="G36" s="784">
        <f t="shared" si="1"/>
        <v>1662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88" t="s">
        <v>650</v>
      </c>
    </row>
    <row r="42" spans="1:11">
      <c r="A42" s="472" t="s">
        <v>651</v>
      </c>
    </row>
    <row r="48" spans="1:11" ht="13.5">
      <c r="A48" s="2836"/>
      <c r="B48" s="2836"/>
    </row>
    <row r="49" spans="1:4" ht="13.5">
      <c r="A49" s="2836"/>
      <c r="B49" s="2836"/>
    </row>
    <row r="51" spans="1:4" hidden="1">
      <c r="D51" s="1165">
        <f>MAX(D13:D37)</f>
        <v>3581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0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351"/>
  <sheetViews>
    <sheetView topLeftCell="A112" zoomScale="75" zoomScaleNormal="75" workbookViewId="0">
      <selection activeCell="V133" sqref="V133"/>
    </sheetView>
  </sheetViews>
  <sheetFormatPr defaultRowHeight="15"/>
  <cols>
    <col min="1" max="1" width="6.7109375" style="2048" customWidth="1"/>
    <col min="2" max="2" width="11.7109375" style="2048" customWidth="1"/>
    <col min="3" max="3" width="11" style="2048" customWidth="1"/>
    <col min="4" max="4" width="10.28515625" style="2048" customWidth="1"/>
    <col min="5" max="5" width="13.42578125" style="2048" customWidth="1"/>
    <col min="6" max="6" width="11.5703125" style="2048" bestFit="1" customWidth="1"/>
    <col min="7" max="7" width="11" style="2048" customWidth="1"/>
    <col min="8" max="8" width="11.28515625" style="2048" customWidth="1"/>
    <col min="9" max="9" width="10.42578125" style="2048" bestFit="1" customWidth="1"/>
    <col min="10" max="10" width="10.140625" style="2048" customWidth="1"/>
    <col min="11" max="11" width="11" style="2048" customWidth="1"/>
    <col min="12" max="12" width="10.85546875" style="2048" customWidth="1"/>
    <col min="13" max="13" width="10.140625" style="2048" customWidth="1"/>
    <col min="14" max="14" width="11.42578125" style="2048" customWidth="1"/>
    <col min="15" max="15" width="13" style="2048" customWidth="1"/>
    <col min="16" max="16384" width="9.140625" style="2048"/>
  </cols>
  <sheetData>
    <row r="2" spans="1:15">
      <c r="A2" s="2048" t="s">
        <v>725</v>
      </c>
      <c r="M2" s="2048" t="s">
        <v>726</v>
      </c>
    </row>
    <row r="3" spans="1:15">
      <c r="A3" s="2048" t="s">
        <v>727</v>
      </c>
      <c r="M3" s="2049" t="s">
        <v>728</v>
      </c>
      <c r="N3" s="2049"/>
      <c r="O3" s="2050"/>
    </row>
    <row r="4" spans="1:15">
      <c r="A4" s="2048" t="s">
        <v>729</v>
      </c>
      <c r="M4" s="2051" t="s">
        <v>730</v>
      </c>
      <c r="N4" s="2051"/>
      <c r="O4" s="2050" t="s">
        <v>731</v>
      </c>
    </row>
    <row r="5" spans="1:15" ht="15.75">
      <c r="A5" s="2052" t="s">
        <v>732</v>
      </c>
      <c r="E5" s="3137"/>
      <c r="F5" s="3137"/>
      <c r="G5" s="3137"/>
      <c r="H5" s="3137"/>
      <c r="I5" s="3137"/>
      <c r="J5" s="3137"/>
      <c r="K5" s="2053"/>
      <c r="L5" s="2053"/>
      <c r="M5" s="2051" t="s">
        <v>733</v>
      </c>
      <c r="N5" s="2049"/>
      <c r="O5" s="2050" t="s">
        <v>734</v>
      </c>
    </row>
    <row r="6" spans="1:15" ht="15.75">
      <c r="A6" s="3137" t="s">
        <v>735</v>
      </c>
      <c r="B6" s="3137"/>
      <c r="C6" s="3137"/>
      <c r="D6" s="3137"/>
      <c r="E6" s="3137"/>
      <c r="F6" s="3137"/>
      <c r="G6" s="3137"/>
      <c r="H6" s="3137"/>
      <c r="I6" s="3137"/>
      <c r="J6" s="3137"/>
      <c r="K6" s="3137"/>
      <c r="L6" s="3137"/>
      <c r="M6" s="3137"/>
    </row>
    <row r="7" spans="1:15">
      <c r="A7" s="3129" t="s">
        <v>736</v>
      </c>
      <c r="B7" s="3129"/>
      <c r="C7" s="3129"/>
      <c r="D7" s="3129"/>
      <c r="E7" s="3129"/>
      <c r="F7" s="3129"/>
      <c r="G7" s="3129"/>
      <c r="H7" s="3129"/>
      <c r="I7" s="3129"/>
      <c r="J7" s="3129"/>
      <c r="K7" s="3129"/>
      <c r="L7" s="3129"/>
      <c r="M7" s="3129"/>
    </row>
    <row r="8" spans="1:15">
      <c r="A8" s="3130" t="s">
        <v>737</v>
      </c>
      <c r="B8" s="3130"/>
      <c r="C8" s="3130"/>
      <c r="D8" s="3130"/>
      <c r="E8" s="3130"/>
      <c r="F8" s="3130"/>
      <c r="G8" s="3131"/>
      <c r="H8" s="3132">
        <f>[1]Табл.№1вводы!H8</f>
        <v>44727</v>
      </c>
      <c r="I8" s="3131"/>
      <c r="J8" s="3131"/>
      <c r="K8" s="3131"/>
      <c r="L8" s="3131"/>
      <c r="M8" s="3131"/>
      <c r="N8" s="3131"/>
      <c r="O8" s="3131"/>
    </row>
    <row r="10" spans="1:15">
      <c r="A10" s="2054"/>
      <c r="B10" s="3125" t="s">
        <v>738</v>
      </c>
      <c r="C10" s="3126"/>
      <c r="D10" s="3126"/>
      <c r="E10" s="3126"/>
      <c r="F10" s="3126"/>
      <c r="G10" s="3133"/>
      <c r="H10" s="3125" t="s">
        <v>739</v>
      </c>
      <c r="I10" s="3126"/>
      <c r="J10" s="3126"/>
      <c r="K10" s="3126"/>
      <c r="L10" s="3126"/>
      <c r="M10" s="3133"/>
      <c r="N10" s="2054"/>
      <c r="O10" s="2054"/>
    </row>
    <row r="11" spans="1:15">
      <c r="A11" s="2055"/>
      <c r="B11" s="3134" t="s">
        <v>740</v>
      </c>
      <c r="C11" s="3135"/>
      <c r="D11" s="3136"/>
      <c r="E11" s="3134" t="s">
        <v>741</v>
      </c>
      <c r="F11" s="3135"/>
      <c r="G11" s="3136"/>
      <c r="H11" s="3134" t="s">
        <v>742</v>
      </c>
      <c r="I11" s="3135"/>
      <c r="J11" s="3136"/>
      <c r="K11" s="3134" t="s">
        <v>743</v>
      </c>
      <c r="L11" s="3135"/>
      <c r="M11" s="3136"/>
      <c r="N11" s="2056" t="s">
        <v>744</v>
      </c>
      <c r="O11" s="2056" t="s">
        <v>744</v>
      </c>
    </row>
    <row r="12" spans="1:15">
      <c r="A12" s="2056" t="s">
        <v>745</v>
      </c>
      <c r="B12" s="3125" t="s">
        <v>746</v>
      </c>
      <c r="C12" s="3126"/>
      <c r="D12" s="2057">
        <v>4000</v>
      </c>
      <c r="E12" s="3125" t="s">
        <v>746</v>
      </c>
      <c r="F12" s="3126"/>
      <c r="G12" s="2057">
        <v>4000</v>
      </c>
      <c r="H12" s="3125" t="s">
        <v>746</v>
      </c>
      <c r="I12" s="3126"/>
      <c r="J12" s="2057">
        <v>4000</v>
      </c>
      <c r="K12" s="3125" t="s">
        <v>746</v>
      </c>
      <c r="L12" s="3126"/>
      <c r="M12" s="2057">
        <v>4000</v>
      </c>
      <c r="N12" s="2056" t="s">
        <v>747</v>
      </c>
      <c r="O12" s="2056" t="s">
        <v>748</v>
      </c>
    </row>
    <row r="13" spans="1:15">
      <c r="A13" s="2056" t="s">
        <v>749</v>
      </c>
      <c r="B13" s="2058" t="s">
        <v>750</v>
      </c>
      <c r="C13" s="3127" t="s">
        <v>17</v>
      </c>
      <c r="D13" s="2058" t="s">
        <v>751</v>
      </c>
      <c r="E13" s="2058" t="s">
        <v>750</v>
      </c>
      <c r="F13" s="3127" t="s">
        <v>17</v>
      </c>
      <c r="G13" s="2058" t="s">
        <v>751</v>
      </c>
      <c r="H13" s="2058" t="s">
        <v>750</v>
      </c>
      <c r="I13" s="3127" t="s">
        <v>17</v>
      </c>
      <c r="J13" s="2058" t="s">
        <v>751</v>
      </c>
      <c r="K13" s="2058" t="s">
        <v>750</v>
      </c>
      <c r="L13" s="3127" t="s">
        <v>17</v>
      </c>
      <c r="M13" s="2058" t="s">
        <v>751</v>
      </c>
      <c r="N13" s="2056" t="s">
        <v>752</v>
      </c>
      <c r="O13" s="2056" t="s">
        <v>752</v>
      </c>
    </row>
    <row r="14" spans="1:15">
      <c r="A14" s="2059"/>
      <c r="B14" s="2056" t="s">
        <v>753</v>
      </c>
      <c r="C14" s="3128"/>
      <c r="D14" s="2056" t="s">
        <v>754</v>
      </c>
      <c r="E14" s="2056" t="s">
        <v>753</v>
      </c>
      <c r="F14" s="3128"/>
      <c r="G14" s="2056" t="s">
        <v>754</v>
      </c>
      <c r="H14" s="2056" t="s">
        <v>753</v>
      </c>
      <c r="I14" s="3128"/>
      <c r="J14" s="2056" t="s">
        <v>754</v>
      </c>
      <c r="K14" s="2056" t="s">
        <v>753</v>
      </c>
      <c r="L14" s="3128"/>
      <c r="M14" s="2056" t="s">
        <v>754</v>
      </c>
      <c r="N14" s="2060" t="s">
        <v>755</v>
      </c>
      <c r="O14" s="2060" t="s">
        <v>756</v>
      </c>
    </row>
    <row r="15" spans="1:15">
      <c r="A15" s="2061">
        <v>1</v>
      </c>
      <c r="B15" s="2061">
        <v>2</v>
      </c>
      <c r="C15" s="2061">
        <v>3</v>
      </c>
      <c r="D15" s="2061">
        <v>4</v>
      </c>
      <c r="E15" s="2061">
        <v>5</v>
      </c>
      <c r="F15" s="2061">
        <v>6</v>
      </c>
      <c r="G15" s="2061">
        <v>7</v>
      </c>
      <c r="H15" s="2061">
        <v>8</v>
      </c>
      <c r="I15" s="2061">
        <v>9</v>
      </c>
      <c r="J15" s="2061">
        <v>10</v>
      </c>
      <c r="K15" s="2061">
        <v>11</v>
      </c>
      <c r="L15" s="2061">
        <v>12</v>
      </c>
      <c r="M15" s="2061">
        <v>13</v>
      </c>
      <c r="N15" s="2061"/>
      <c r="O15" s="2061"/>
    </row>
    <row r="16" spans="1:15">
      <c r="A16" s="2061">
        <v>0</v>
      </c>
      <c r="B16" s="2062">
        <v>11554.5249</v>
      </c>
      <c r="C16" s="2063"/>
      <c r="D16" s="2063"/>
      <c r="E16" s="2062"/>
      <c r="F16" s="2063"/>
      <c r="G16" s="2063"/>
      <c r="H16" s="2062">
        <v>2644.2748000000001</v>
      </c>
      <c r="I16" s="2063"/>
      <c r="J16" s="2063"/>
      <c r="K16" s="2062"/>
      <c r="L16" s="2063"/>
      <c r="M16" s="2063"/>
      <c r="N16" s="2063"/>
      <c r="O16" s="2063"/>
    </row>
    <row r="17" spans="1:15">
      <c r="A17" s="2061">
        <v>1</v>
      </c>
      <c r="B17" s="2063">
        <v>11554.5352</v>
      </c>
      <c r="C17" s="2063">
        <f>B17-B16</f>
        <v>1.0299999999915599E-2</v>
      </c>
      <c r="D17" s="2063">
        <f>ROUND(C17*D$12,2)</f>
        <v>41.2</v>
      </c>
      <c r="E17" s="2063"/>
      <c r="F17" s="2063">
        <f>E17-E16</f>
        <v>0</v>
      </c>
      <c r="G17" s="2063">
        <f>ROUND(F17*G$12,2)</f>
        <v>0</v>
      </c>
      <c r="H17" s="2063">
        <v>2644.2748000000001</v>
      </c>
      <c r="I17" s="2063">
        <f>H17-H16</f>
        <v>0</v>
      </c>
      <c r="J17" s="2063">
        <f>ROUND(I17*J$12,2)</f>
        <v>0</v>
      </c>
      <c r="K17" s="2063"/>
      <c r="L17" s="2063">
        <f>K17-K16</f>
        <v>0</v>
      </c>
      <c r="M17" s="2063">
        <f>ROUND(L17*M$12,2)</f>
        <v>0</v>
      </c>
      <c r="N17" s="2063">
        <f>D17+G17</f>
        <v>41.2</v>
      </c>
      <c r="O17" s="2063">
        <f>J17+M17</f>
        <v>0</v>
      </c>
    </row>
    <row r="18" spans="1:15">
      <c r="A18" s="2061">
        <v>2</v>
      </c>
      <c r="B18" s="2063">
        <v>11554.5455</v>
      </c>
      <c r="C18" s="2063">
        <f t="shared" ref="C18:C40" si="0">B18-B17</f>
        <v>1.0299999999915599E-2</v>
      </c>
      <c r="D18" s="2063">
        <f t="shared" ref="D18:D40" si="1">ROUND(C18*D$12,2)</f>
        <v>41.2</v>
      </c>
      <c r="E18" s="2063"/>
      <c r="F18" s="2063">
        <f t="shared" ref="F18:F40" si="2">E18-E17</f>
        <v>0</v>
      </c>
      <c r="G18" s="2063">
        <f t="shared" ref="G18:G40" si="3">ROUND(F18*G$12,2)</f>
        <v>0</v>
      </c>
      <c r="H18" s="2063">
        <v>2644.2748000000001</v>
      </c>
      <c r="I18" s="2063">
        <f t="shared" ref="I18:I40" si="4">H18-H17</f>
        <v>0</v>
      </c>
      <c r="J18" s="2063">
        <f t="shared" ref="J18:J40" si="5">ROUND(I18*J$12,2)</f>
        <v>0</v>
      </c>
      <c r="K18" s="2063"/>
      <c r="L18" s="2063">
        <f t="shared" ref="L18:L40" si="6">K18-K17</f>
        <v>0</v>
      </c>
      <c r="M18" s="2063">
        <f t="shared" ref="M18:M40" si="7">ROUND(L18*M$12,2)</f>
        <v>0</v>
      </c>
      <c r="N18" s="2063">
        <f t="shared" ref="N18:N40" si="8">D18+G18</f>
        <v>41.2</v>
      </c>
      <c r="O18" s="2063">
        <f t="shared" ref="O18:O40" si="9">J18+M18</f>
        <v>0</v>
      </c>
    </row>
    <row r="19" spans="1:15">
      <c r="A19" s="2061">
        <v>3</v>
      </c>
      <c r="B19" s="2063">
        <v>11554.555700000001</v>
      </c>
      <c r="C19" s="2063">
        <f t="shared" si="0"/>
        <v>1.0200000000622822E-2</v>
      </c>
      <c r="D19" s="2063">
        <f t="shared" si="1"/>
        <v>40.799999999999997</v>
      </c>
      <c r="E19" s="2063"/>
      <c r="F19" s="2063">
        <f t="shared" si="2"/>
        <v>0</v>
      </c>
      <c r="G19" s="2063">
        <f t="shared" si="3"/>
        <v>0</v>
      </c>
      <c r="H19" s="2063">
        <v>2644.2748000000001</v>
      </c>
      <c r="I19" s="2063">
        <f t="shared" si="4"/>
        <v>0</v>
      </c>
      <c r="J19" s="2063">
        <f t="shared" si="5"/>
        <v>0</v>
      </c>
      <c r="K19" s="2063"/>
      <c r="L19" s="2063">
        <f t="shared" si="6"/>
        <v>0</v>
      </c>
      <c r="M19" s="2063">
        <f t="shared" si="7"/>
        <v>0</v>
      </c>
      <c r="N19" s="2063">
        <f t="shared" si="8"/>
        <v>40.799999999999997</v>
      </c>
      <c r="O19" s="2063">
        <f t="shared" si="9"/>
        <v>0</v>
      </c>
    </row>
    <row r="20" spans="1:15">
      <c r="A20" s="2061">
        <v>4</v>
      </c>
      <c r="B20" s="2063">
        <v>11554.566200000001</v>
      </c>
      <c r="C20" s="2063">
        <f t="shared" si="0"/>
        <v>1.0500000000320142E-2</v>
      </c>
      <c r="D20" s="2063">
        <f t="shared" si="1"/>
        <v>42</v>
      </c>
      <c r="E20" s="2063"/>
      <c r="F20" s="2063">
        <f t="shared" si="2"/>
        <v>0</v>
      </c>
      <c r="G20" s="2063">
        <f t="shared" si="3"/>
        <v>0</v>
      </c>
      <c r="H20" s="2063">
        <v>2644.2748000000001</v>
      </c>
      <c r="I20" s="2063">
        <f t="shared" si="4"/>
        <v>0</v>
      </c>
      <c r="J20" s="2063">
        <f t="shared" si="5"/>
        <v>0</v>
      </c>
      <c r="K20" s="2063"/>
      <c r="L20" s="2063">
        <f t="shared" si="6"/>
        <v>0</v>
      </c>
      <c r="M20" s="2063">
        <f t="shared" si="7"/>
        <v>0</v>
      </c>
      <c r="N20" s="2063">
        <f t="shared" si="8"/>
        <v>42</v>
      </c>
      <c r="O20" s="2063">
        <f t="shared" si="9"/>
        <v>0</v>
      </c>
    </row>
    <row r="21" spans="1:15">
      <c r="A21" s="2061">
        <v>5</v>
      </c>
      <c r="B21" s="2063">
        <v>11554.5766</v>
      </c>
      <c r="C21" s="2063">
        <f t="shared" si="0"/>
        <v>1.0399999999208376E-2</v>
      </c>
      <c r="D21" s="2063">
        <f t="shared" si="1"/>
        <v>41.6</v>
      </c>
      <c r="E21" s="2063"/>
      <c r="F21" s="2063">
        <f t="shared" si="2"/>
        <v>0</v>
      </c>
      <c r="G21" s="2063">
        <f t="shared" si="3"/>
        <v>0</v>
      </c>
      <c r="H21" s="2063">
        <v>2644.2748000000001</v>
      </c>
      <c r="I21" s="2063">
        <f t="shared" si="4"/>
        <v>0</v>
      </c>
      <c r="J21" s="2063">
        <f t="shared" si="5"/>
        <v>0</v>
      </c>
      <c r="K21" s="2063"/>
      <c r="L21" s="2063">
        <f t="shared" si="6"/>
        <v>0</v>
      </c>
      <c r="M21" s="2063">
        <f t="shared" si="7"/>
        <v>0</v>
      </c>
      <c r="N21" s="2063">
        <f t="shared" si="8"/>
        <v>41.6</v>
      </c>
      <c r="O21" s="2063">
        <f t="shared" si="9"/>
        <v>0</v>
      </c>
    </row>
    <row r="22" spans="1:15">
      <c r="A22" s="2061">
        <v>6</v>
      </c>
      <c r="B22" s="2063">
        <v>11554.5869</v>
      </c>
      <c r="C22" s="2063">
        <f t="shared" si="0"/>
        <v>1.0299999999915599E-2</v>
      </c>
      <c r="D22" s="2063">
        <f t="shared" si="1"/>
        <v>41.2</v>
      </c>
      <c r="E22" s="2063"/>
      <c r="F22" s="2063">
        <f t="shared" si="2"/>
        <v>0</v>
      </c>
      <c r="G22" s="2063">
        <f t="shared" si="3"/>
        <v>0</v>
      </c>
      <c r="H22" s="2063">
        <v>2644.2748000000001</v>
      </c>
      <c r="I22" s="2063">
        <f t="shared" si="4"/>
        <v>0</v>
      </c>
      <c r="J22" s="2063">
        <f t="shared" si="5"/>
        <v>0</v>
      </c>
      <c r="K22" s="2063"/>
      <c r="L22" s="2063">
        <f t="shared" si="6"/>
        <v>0</v>
      </c>
      <c r="M22" s="2063">
        <f t="shared" si="7"/>
        <v>0</v>
      </c>
      <c r="N22" s="2063">
        <f t="shared" si="8"/>
        <v>41.2</v>
      </c>
      <c r="O22" s="2063">
        <f t="shared" si="9"/>
        <v>0</v>
      </c>
    </row>
    <row r="23" spans="1:15">
      <c r="A23" s="2061">
        <v>7</v>
      </c>
      <c r="B23" s="2063">
        <v>11554.597900000001</v>
      </c>
      <c r="C23" s="2063">
        <f t="shared" si="0"/>
        <v>1.1000000000422006E-2</v>
      </c>
      <c r="D23" s="2063">
        <f t="shared" si="1"/>
        <v>44</v>
      </c>
      <c r="E23" s="2063"/>
      <c r="F23" s="2063">
        <f t="shared" si="2"/>
        <v>0</v>
      </c>
      <c r="G23" s="2063">
        <f t="shared" si="3"/>
        <v>0</v>
      </c>
      <c r="H23" s="2063">
        <v>2644.2748000000001</v>
      </c>
      <c r="I23" s="2063">
        <f t="shared" si="4"/>
        <v>0</v>
      </c>
      <c r="J23" s="2063">
        <f t="shared" si="5"/>
        <v>0</v>
      </c>
      <c r="K23" s="2063"/>
      <c r="L23" s="2063">
        <f t="shared" si="6"/>
        <v>0</v>
      </c>
      <c r="M23" s="2063">
        <f t="shared" si="7"/>
        <v>0</v>
      </c>
      <c r="N23" s="2063">
        <f t="shared" si="8"/>
        <v>44</v>
      </c>
      <c r="O23" s="2063">
        <f t="shared" si="9"/>
        <v>0</v>
      </c>
    </row>
    <row r="24" spans="1:15">
      <c r="A24" s="2061">
        <v>8</v>
      </c>
      <c r="B24" s="2063">
        <v>11554.609100000001</v>
      </c>
      <c r="C24" s="2063">
        <f t="shared" si="0"/>
        <v>1.1200000000826549E-2</v>
      </c>
      <c r="D24" s="2063">
        <f t="shared" si="1"/>
        <v>44.8</v>
      </c>
      <c r="E24" s="2063"/>
      <c r="F24" s="2063">
        <f t="shared" si="2"/>
        <v>0</v>
      </c>
      <c r="G24" s="2063">
        <f t="shared" si="3"/>
        <v>0</v>
      </c>
      <c r="H24" s="2063">
        <v>2644.2748000000001</v>
      </c>
      <c r="I24" s="2063">
        <f t="shared" si="4"/>
        <v>0</v>
      </c>
      <c r="J24" s="2063">
        <f t="shared" si="5"/>
        <v>0</v>
      </c>
      <c r="K24" s="2063"/>
      <c r="L24" s="2063">
        <f t="shared" si="6"/>
        <v>0</v>
      </c>
      <c r="M24" s="2063">
        <f t="shared" si="7"/>
        <v>0</v>
      </c>
      <c r="N24" s="2063">
        <f t="shared" si="8"/>
        <v>44.8</v>
      </c>
      <c r="O24" s="2063">
        <f t="shared" si="9"/>
        <v>0</v>
      </c>
    </row>
    <row r="25" spans="1:15">
      <c r="A25" s="2061">
        <v>9</v>
      </c>
      <c r="B25" s="2063">
        <v>11554.621300000001</v>
      </c>
      <c r="C25" s="2063">
        <f t="shared" si="0"/>
        <v>1.2199999999211286E-2</v>
      </c>
      <c r="D25" s="2063">
        <f t="shared" si="1"/>
        <v>48.8</v>
      </c>
      <c r="E25" s="2063"/>
      <c r="F25" s="2063">
        <f t="shared" si="2"/>
        <v>0</v>
      </c>
      <c r="G25" s="2063">
        <f t="shared" si="3"/>
        <v>0</v>
      </c>
      <c r="H25" s="2063">
        <v>2644.2748000000001</v>
      </c>
      <c r="I25" s="2063">
        <f t="shared" si="4"/>
        <v>0</v>
      </c>
      <c r="J25" s="2063">
        <f t="shared" si="5"/>
        <v>0</v>
      </c>
      <c r="K25" s="2063"/>
      <c r="L25" s="2063">
        <f t="shared" si="6"/>
        <v>0</v>
      </c>
      <c r="M25" s="2063">
        <f t="shared" si="7"/>
        <v>0</v>
      </c>
      <c r="N25" s="2063">
        <f t="shared" si="8"/>
        <v>48.8</v>
      </c>
      <c r="O25" s="2063">
        <f t="shared" si="9"/>
        <v>0</v>
      </c>
    </row>
    <row r="26" spans="1:15">
      <c r="A26" s="2061">
        <v>10</v>
      </c>
      <c r="B26" s="2063">
        <v>11554.634900000001</v>
      </c>
      <c r="C26" s="2063">
        <f t="shared" si="0"/>
        <v>1.3600000000224099E-2</v>
      </c>
      <c r="D26" s="2063">
        <f t="shared" si="1"/>
        <v>54.4</v>
      </c>
      <c r="E26" s="2063"/>
      <c r="F26" s="2063">
        <f t="shared" si="2"/>
        <v>0</v>
      </c>
      <c r="G26" s="2063">
        <f t="shared" si="3"/>
        <v>0</v>
      </c>
      <c r="H26" s="2063">
        <v>2644.2748000000001</v>
      </c>
      <c r="I26" s="2063">
        <f t="shared" si="4"/>
        <v>0</v>
      </c>
      <c r="J26" s="2063">
        <f t="shared" si="5"/>
        <v>0</v>
      </c>
      <c r="K26" s="2063"/>
      <c r="L26" s="2063">
        <f t="shared" si="6"/>
        <v>0</v>
      </c>
      <c r="M26" s="2063">
        <f t="shared" si="7"/>
        <v>0</v>
      </c>
      <c r="N26" s="2063">
        <f t="shared" si="8"/>
        <v>54.4</v>
      </c>
      <c r="O26" s="2063">
        <f t="shared" si="9"/>
        <v>0</v>
      </c>
    </row>
    <row r="27" spans="1:15">
      <c r="A27" s="2061">
        <v>11</v>
      </c>
      <c r="B27" s="2063">
        <v>11554.647300000001</v>
      </c>
      <c r="C27" s="2063">
        <f t="shared" si="0"/>
        <v>1.2399999999615829E-2</v>
      </c>
      <c r="D27" s="2063">
        <f t="shared" si="1"/>
        <v>49.6</v>
      </c>
      <c r="E27" s="2063"/>
      <c r="F27" s="2063">
        <f t="shared" si="2"/>
        <v>0</v>
      </c>
      <c r="G27" s="2063">
        <f t="shared" si="3"/>
        <v>0</v>
      </c>
      <c r="H27" s="2063">
        <v>2644.2748000000001</v>
      </c>
      <c r="I27" s="2063">
        <f t="shared" si="4"/>
        <v>0</v>
      </c>
      <c r="J27" s="2063">
        <f t="shared" si="5"/>
        <v>0</v>
      </c>
      <c r="K27" s="2063"/>
      <c r="L27" s="2063">
        <f t="shared" si="6"/>
        <v>0</v>
      </c>
      <c r="M27" s="2063">
        <f t="shared" si="7"/>
        <v>0</v>
      </c>
      <c r="N27" s="2063">
        <f t="shared" si="8"/>
        <v>49.6</v>
      </c>
      <c r="O27" s="2063">
        <f t="shared" si="9"/>
        <v>0</v>
      </c>
    </row>
    <row r="28" spans="1:15">
      <c r="A28" s="2061">
        <v>12</v>
      </c>
      <c r="B28" s="2063">
        <v>11554.6594</v>
      </c>
      <c r="C28" s="2063">
        <f t="shared" si="0"/>
        <v>1.2099999999918509E-2</v>
      </c>
      <c r="D28" s="2063">
        <f t="shared" si="1"/>
        <v>48.4</v>
      </c>
      <c r="E28" s="2063"/>
      <c r="F28" s="2063">
        <f t="shared" si="2"/>
        <v>0</v>
      </c>
      <c r="G28" s="2063">
        <f t="shared" si="3"/>
        <v>0</v>
      </c>
      <c r="H28" s="2063">
        <v>2644.2748000000001</v>
      </c>
      <c r="I28" s="2063">
        <f t="shared" si="4"/>
        <v>0</v>
      </c>
      <c r="J28" s="2063">
        <f t="shared" si="5"/>
        <v>0</v>
      </c>
      <c r="K28" s="2063"/>
      <c r="L28" s="2063">
        <f t="shared" si="6"/>
        <v>0</v>
      </c>
      <c r="M28" s="2063">
        <f t="shared" si="7"/>
        <v>0</v>
      </c>
      <c r="N28" s="2063">
        <f t="shared" si="8"/>
        <v>48.4</v>
      </c>
      <c r="O28" s="2063">
        <f t="shared" si="9"/>
        <v>0</v>
      </c>
    </row>
    <row r="29" spans="1:15">
      <c r="A29" s="2061">
        <v>13</v>
      </c>
      <c r="B29" s="2063">
        <v>11554.6723</v>
      </c>
      <c r="C29" s="2063">
        <f t="shared" si="0"/>
        <v>1.2899999999717693E-2</v>
      </c>
      <c r="D29" s="2063">
        <f t="shared" si="1"/>
        <v>51.6</v>
      </c>
      <c r="E29" s="2063"/>
      <c r="F29" s="2063">
        <f t="shared" si="2"/>
        <v>0</v>
      </c>
      <c r="G29" s="2063">
        <f t="shared" si="3"/>
        <v>0</v>
      </c>
      <c r="H29" s="2063">
        <v>2644.2748000000001</v>
      </c>
      <c r="I29" s="2063">
        <f t="shared" si="4"/>
        <v>0</v>
      </c>
      <c r="J29" s="2063">
        <f t="shared" si="5"/>
        <v>0</v>
      </c>
      <c r="K29" s="2063"/>
      <c r="L29" s="2063">
        <f t="shared" si="6"/>
        <v>0</v>
      </c>
      <c r="M29" s="2063">
        <f t="shared" si="7"/>
        <v>0</v>
      </c>
      <c r="N29" s="2063">
        <f t="shared" si="8"/>
        <v>51.6</v>
      </c>
      <c r="O29" s="2063">
        <f t="shared" si="9"/>
        <v>0</v>
      </c>
    </row>
    <row r="30" spans="1:15">
      <c r="A30" s="2061">
        <v>14</v>
      </c>
      <c r="B30" s="2063">
        <v>11554.6852</v>
      </c>
      <c r="C30" s="2063">
        <f t="shared" si="0"/>
        <v>1.2899999999717693E-2</v>
      </c>
      <c r="D30" s="2063">
        <f t="shared" si="1"/>
        <v>51.6</v>
      </c>
      <c r="E30" s="2063"/>
      <c r="F30" s="2063">
        <f t="shared" si="2"/>
        <v>0</v>
      </c>
      <c r="G30" s="2063">
        <f t="shared" si="3"/>
        <v>0</v>
      </c>
      <c r="H30" s="2063">
        <v>2644.2748000000001</v>
      </c>
      <c r="I30" s="2063">
        <f t="shared" si="4"/>
        <v>0</v>
      </c>
      <c r="J30" s="2063">
        <f t="shared" si="5"/>
        <v>0</v>
      </c>
      <c r="K30" s="2063"/>
      <c r="L30" s="2063">
        <f t="shared" si="6"/>
        <v>0</v>
      </c>
      <c r="M30" s="2063">
        <f t="shared" si="7"/>
        <v>0</v>
      </c>
      <c r="N30" s="2063">
        <f t="shared" si="8"/>
        <v>51.6</v>
      </c>
      <c r="O30" s="2063">
        <f t="shared" si="9"/>
        <v>0</v>
      </c>
    </row>
    <row r="31" spans="1:15">
      <c r="A31" s="2061">
        <v>15</v>
      </c>
      <c r="B31" s="2063">
        <v>11554.6973</v>
      </c>
      <c r="C31" s="2063">
        <f t="shared" si="0"/>
        <v>1.2099999999918509E-2</v>
      </c>
      <c r="D31" s="2063">
        <f t="shared" si="1"/>
        <v>48.4</v>
      </c>
      <c r="E31" s="2063"/>
      <c r="F31" s="2063">
        <f t="shared" si="2"/>
        <v>0</v>
      </c>
      <c r="G31" s="2063">
        <f t="shared" si="3"/>
        <v>0</v>
      </c>
      <c r="H31" s="2063">
        <v>2644.2748000000001</v>
      </c>
      <c r="I31" s="2063">
        <f t="shared" si="4"/>
        <v>0</v>
      </c>
      <c r="J31" s="2063">
        <f t="shared" si="5"/>
        <v>0</v>
      </c>
      <c r="K31" s="2063"/>
      <c r="L31" s="2063">
        <f t="shared" si="6"/>
        <v>0</v>
      </c>
      <c r="M31" s="2063">
        <f t="shared" si="7"/>
        <v>0</v>
      </c>
      <c r="N31" s="2063">
        <f t="shared" si="8"/>
        <v>48.4</v>
      </c>
      <c r="O31" s="2063">
        <f t="shared" si="9"/>
        <v>0</v>
      </c>
    </row>
    <row r="32" spans="1:15">
      <c r="A32" s="2061">
        <v>16</v>
      </c>
      <c r="B32" s="2063">
        <v>11554.7093</v>
      </c>
      <c r="C32" s="2063">
        <f t="shared" si="0"/>
        <v>1.2000000000625732E-2</v>
      </c>
      <c r="D32" s="2063">
        <f t="shared" si="1"/>
        <v>48</v>
      </c>
      <c r="E32" s="2063"/>
      <c r="F32" s="2063">
        <f t="shared" si="2"/>
        <v>0</v>
      </c>
      <c r="G32" s="2063">
        <f t="shared" si="3"/>
        <v>0</v>
      </c>
      <c r="H32" s="2063">
        <v>2644.2748000000001</v>
      </c>
      <c r="I32" s="2063">
        <f t="shared" si="4"/>
        <v>0</v>
      </c>
      <c r="J32" s="2063">
        <f t="shared" si="5"/>
        <v>0</v>
      </c>
      <c r="K32" s="2063"/>
      <c r="L32" s="2063">
        <f t="shared" si="6"/>
        <v>0</v>
      </c>
      <c r="M32" s="2063">
        <f t="shared" si="7"/>
        <v>0</v>
      </c>
      <c r="N32" s="2063">
        <f t="shared" si="8"/>
        <v>48</v>
      </c>
      <c r="O32" s="2063">
        <f t="shared" si="9"/>
        <v>0</v>
      </c>
    </row>
    <row r="33" spans="1:15">
      <c r="A33" s="2061">
        <v>17</v>
      </c>
      <c r="B33" s="2063">
        <v>11554.7209</v>
      </c>
      <c r="C33" s="2063">
        <f t="shared" si="0"/>
        <v>1.1599999999816646E-2</v>
      </c>
      <c r="D33" s="2063">
        <f t="shared" si="1"/>
        <v>46.4</v>
      </c>
      <c r="E33" s="2063"/>
      <c r="F33" s="2063">
        <f t="shared" si="2"/>
        <v>0</v>
      </c>
      <c r="G33" s="2063">
        <f t="shared" si="3"/>
        <v>0</v>
      </c>
      <c r="H33" s="2063">
        <v>2644.2748000000001</v>
      </c>
      <c r="I33" s="2063">
        <f t="shared" si="4"/>
        <v>0</v>
      </c>
      <c r="J33" s="2063">
        <f t="shared" si="5"/>
        <v>0</v>
      </c>
      <c r="K33" s="2063"/>
      <c r="L33" s="2063">
        <f t="shared" si="6"/>
        <v>0</v>
      </c>
      <c r="M33" s="2063">
        <f t="shared" si="7"/>
        <v>0</v>
      </c>
      <c r="N33" s="2063">
        <f t="shared" si="8"/>
        <v>46.4</v>
      </c>
      <c r="O33" s="2063">
        <f t="shared" si="9"/>
        <v>0</v>
      </c>
    </row>
    <row r="34" spans="1:15">
      <c r="A34" s="2061">
        <v>18</v>
      </c>
      <c r="B34" s="2063">
        <v>11554.732100000001</v>
      </c>
      <c r="C34" s="2063">
        <f t="shared" si="0"/>
        <v>1.1200000000826549E-2</v>
      </c>
      <c r="D34" s="2063">
        <f t="shared" si="1"/>
        <v>44.8</v>
      </c>
      <c r="E34" s="2063"/>
      <c r="F34" s="2063">
        <f t="shared" si="2"/>
        <v>0</v>
      </c>
      <c r="G34" s="2063">
        <f t="shared" si="3"/>
        <v>0</v>
      </c>
      <c r="H34" s="2063">
        <v>2644.2748000000001</v>
      </c>
      <c r="I34" s="2063">
        <f t="shared" si="4"/>
        <v>0</v>
      </c>
      <c r="J34" s="2063">
        <f t="shared" si="5"/>
        <v>0</v>
      </c>
      <c r="K34" s="2063"/>
      <c r="L34" s="2063">
        <f t="shared" si="6"/>
        <v>0</v>
      </c>
      <c r="M34" s="2063">
        <f t="shared" si="7"/>
        <v>0</v>
      </c>
      <c r="N34" s="2063">
        <f t="shared" si="8"/>
        <v>44.8</v>
      </c>
      <c r="O34" s="2063">
        <f t="shared" si="9"/>
        <v>0</v>
      </c>
    </row>
    <row r="35" spans="1:15">
      <c r="A35" s="2061">
        <v>19</v>
      </c>
      <c r="B35" s="2063">
        <v>11554.7435</v>
      </c>
      <c r="C35" s="2063">
        <f t="shared" si="0"/>
        <v>1.1399999999412103E-2</v>
      </c>
      <c r="D35" s="2063">
        <f t="shared" si="1"/>
        <v>45.6</v>
      </c>
      <c r="E35" s="2063"/>
      <c r="F35" s="2063">
        <f t="shared" si="2"/>
        <v>0</v>
      </c>
      <c r="G35" s="2063">
        <f t="shared" si="3"/>
        <v>0</v>
      </c>
      <c r="H35" s="2063">
        <v>2644.2748000000001</v>
      </c>
      <c r="I35" s="2063">
        <f t="shared" si="4"/>
        <v>0</v>
      </c>
      <c r="J35" s="2063">
        <f t="shared" si="5"/>
        <v>0</v>
      </c>
      <c r="K35" s="2063"/>
      <c r="L35" s="2063">
        <f t="shared" si="6"/>
        <v>0</v>
      </c>
      <c r="M35" s="2063">
        <f t="shared" si="7"/>
        <v>0</v>
      </c>
      <c r="N35" s="2063">
        <f t="shared" si="8"/>
        <v>45.6</v>
      </c>
      <c r="O35" s="2063">
        <f t="shared" si="9"/>
        <v>0</v>
      </c>
    </row>
    <row r="36" spans="1:15">
      <c r="A36" s="2061">
        <v>20</v>
      </c>
      <c r="B36" s="2063">
        <v>11554.755300000001</v>
      </c>
      <c r="C36" s="2063">
        <f t="shared" si="0"/>
        <v>1.1800000000221189E-2</v>
      </c>
      <c r="D36" s="2063">
        <f t="shared" si="1"/>
        <v>47.2</v>
      </c>
      <c r="E36" s="2063"/>
      <c r="F36" s="2063">
        <f t="shared" si="2"/>
        <v>0</v>
      </c>
      <c r="G36" s="2063">
        <f t="shared" si="3"/>
        <v>0</v>
      </c>
      <c r="H36" s="2063">
        <v>2644.2749000000003</v>
      </c>
      <c r="I36" s="2063">
        <f t="shared" si="4"/>
        <v>1.0000000020227162E-4</v>
      </c>
      <c r="J36" s="2063">
        <f t="shared" si="5"/>
        <v>0.4</v>
      </c>
      <c r="K36" s="2063"/>
      <c r="L36" s="2063">
        <f t="shared" si="6"/>
        <v>0</v>
      </c>
      <c r="M36" s="2063">
        <f t="shared" si="7"/>
        <v>0</v>
      </c>
      <c r="N36" s="2063">
        <f t="shared" si="8"/>
        <v>47.2</v>
      </c>
      <c r="O36" s="2063">
        <f t="shared" si="9"/>
        <v>0.4</v>
      </c>
    </row>
    <row r="37" spans="1:15">
      <c r="A37" s="2061">
        <v>21</v>
      </c>
      <c r="B37" s="2063">
        <v>11554.766900000001</v>
      </c>
      <c r="C37" s="2063">
        <f t="shared" si="0"/>
        <v>1.1599999999816646E-2</v>
      </c>
      <c r="D37" s="2063">
        <f t="shared" si="1"/>
        <v>46.4</v>
      </c>
      <c r="E37" s="2063"/>
      <c r="F37" s="2063">
        <f t="shared" si="2"/>
        <v>0</v>
      </c>
      <c r="G37" s="2063">
        <f t="shared" si="3"/>
        <v>0</v>
      </c>
      <c r="H37" s="2063">
        <v>2644.2749000000003</v>
      </c>
      <c r="I37" s="2063">
        <f t="shared" si="4"/>
        <v>0</v>
      </c>
      <c r="J37" s="2063">
        <f t="shared" si="5"/>
        <v>0</v>
      </c>
      <c r="K37" s="2063"/>
      <c r="L37" s="2063">
        <f t="shared" si="6"/>
        <v>0</v>
      </c>
      <c r="M37" s="2063">
        <f t="shared" si="7"/>
        <v>0</v>
      </c>
      <c r="N37" s="2063">
        <f t="shared" si="8"/>
        <v>46.4</v>
      </c>
      <c r="O37" s="2063">
        <f t="shared" si="9"/>
        <v>0</v>
      </c>
    </row>
    <row r="38" spans="1:15">
      <c r="A38" s="2061">
        <v>22</v>
      </c>
      <c r="B38" s="2063">
        <v>11554.778200000001</v>
      </c>
      <c r="C38" s="2063">
        <f t="shared" si="0"/>
        <v>1.1300000000119326E-2</v>
      </c>
      <c r="D38" s="2063">
        <f t="shared" si="1"/>
        <v>45.2</v>
      </c>
      <c r="E38" s="2063"/>
      <c r="F38" s="2063">
        <f t="shared" si="2"/>
        <v>0</v>
      </c>
      <c r="G38" s="2063">
        <f t="shared" si="3"/>
        <v>0</v>
      </c>
      <c r="H38" s="2063">
        <v>2644.2749000000003</v>
      </c>
      <c r="I38" s="2063">
        <f t="shared" si="4"/>
        <v>0</v>
      </c>
      <c r="J38" s="2063">
        <f t="shared" si="5"/>
        <v>0</v>
      </c>
      <c r="K38" s="2063"/>
      <c r="L38" s="2063">
        <f t="shared" si="6"/>
        <v>0</v>
      </c>
      <c r="M38" s="2063">
        <f t="shared" si="7"/>
        <v>0</v>
      </c>
      <c r="N38" s="2063">
        <f t="shared" si="8"/>
        <v>45.2</v>
      </c>
      <c r="O38" s="2063">
        <f t="shared" si="9"/>
        <v>0</v>
      </c>
    </row>
    <row r="39" spans="1:15">
      <c r="A39" s="2061">
        <v>23</v>
      </c>
      <c r="B39" s="2063">
        <v>11554.7893</v>
      </c>
      <c r="C39" s="2063">
        <f t="shared" si="0"/>
        <v>1.1099999999714782E-2</v>
      </c>
      <c r="D39" s="2063">
        <f t="shared" si="1"/>
        <v>44.4</v>
      </c>
      <c r="E39" s="2063"/>
      <c r="F39" s="2063">
        <f t="shared" si="2"/>
        <v>0</v>
      </c>
      <c r="G39" s="2063">
        <f t="shared" si="3"/>
        <v>0</v>
      </c>
      <c r="H39" s="2063">
        <v>2644.2749000000003</v>
      </c>
      <c r="I39" s="2063">
        <f t="shared" si="4"/>
        <v>0</v>
      </c>
      <c r="J39" s="2063">
        <f t="shared" si="5"/>
        <v>0</v>
      </c>
      <c r="K39" s="2063"/>
      <c r="L39" s="2063">
        <f t="shared" si="6"/>
        <v>0</v>
      </c>
      <c r="M39" s="2063">
        <f t="shared" si="7"/>
        <v>0</v>
      </c>
      <c r="N39" s="2063">
        <f t="shared" si="8"/>
        <v>44.4</v>
      </c>
      <c r="O39" s="2063">
        <f t="shared" si="9"/>
        <v>0</v>
      </c>
    </row>
    <row r="40" spans="1:15">
      <c r="A40" s="2061">
        <v>24</v>
      </c>
      <c r="B40" s="2062">
        <v>11554.7997</v>
      </c>
      <c r="C40" s="2063">
        <f t="shared" si="0"/>
        <v>1.0399999999208376E-2</v>
      </c>
      <c r="D40" s="2063">
        <f t="shared" si="1"/>
        <v>41.6</v>
      </c>
      <c r="E40" s="2062"/>
      <c r="F40" s="2063">
        <f t="shared" si="2"/>
        <v>0</v>
      </c>
      <c r="G40" s="2063">
        <f t="shared" si="3"/>
        <v>0</v>
      </c>
      <c r="H40" s="2062">
        <v>2644.2749000000003</v>
      </c>
      <c r="I40" s="2063">
        <f t="shared" si="4"/>
        <v>0</v>
      </c>
      <c r="J40" s="2063">
        <f t="shared" si="5"/>
        <v>0</v>
      </c>
      <c r="K40" s="2062"/>
      <c r="L40" s="2063">
        <f t="shared" si="6"/>
        <v>0</v>
      </c>
      <c r="M40" s="2063">
        <f t="shared" si="7"/>
        <v>0</v>
      </c>
      <c r="N40" s="2063">
        <f t="shared" si="8"/>
        <v>41.6</v>
      </c>
      <c r="O40" s="2063">
        <f t="shared" si="9"/>
        <v>0</v>
      </c>
    </row>
    <row r="41" spans="1:15" ht="21.75" customHeight="1">
      <c r="A41" s="2064" t="s">
        <v>19</v>
      </c>
      <c r="B41" s="2062"/>
      <c r="C41" s="2062">
        <f>SUM(C16:C40)</f>
        <v>0.27479999999923166</v>
      </c>
      <c r="D41" s="2062">
        <f>SUM(D16:D40)</f>
        <v>1099.2</v>
      </c>
      <c r="E41" s="2062"/>
      <c r="F41" s="2062">
        <f>SUM(F16:F40)</f>
        <v>0</v>
      </c>
      <c r="G41" s="2062">
        <f>SUM(G16:G40)</f>
        <v>0</v>
      </c>
      <c r="H41" s="2062"/>
      <c r="I41" s="2062">
        <f>SUM(I16:I40)</f>
        <v>1.0000000020227162E-4</v>
      </c>
      <c r="J41" s="2062">
        <f>SUM(J16:J40)</f>
        <v>0.4</v>
      </c>
      <c r="K41" s="2062"/>
      <c r="L41" s="2062">
        <f>SUM(L16:L40)</f>
        <v>0</v>
      </c>
      <c r="M41" s="2062">
        <f>SUM(M16:M40)</f>
        <v>0</v>
      </c>
      <c r="N41" s="2062">
        <f>SUM(N16:N40)</f>
        <v>1099.2</v>
      </c>
      <c r="O41" s="2062">
        <f>SUM(O16:O40)</f>
        <v>0.4</v>
      </c>
    </row>
    <row r="43" spans="1:15" ht="25.5" customHeight="1">
      <c r="E43" s="2052" t="s">
        <v>757</v>
      </c>
      <c r="F43" s="2052"/>
      <c r="G43" s="2052"/>
      <c r="H43" s="2052" t="s">
        <v>758</v>
      </c>
      <c r="I43" s="2052"/>
      <c r="J43" s="2052" t="s">
        <v>759</v>
      </c>
      <c r="K43" s="2052"/>
    </row>
    <row r="46" spans="1:15">
      <c r="A46" s="2048" t="s">
        <v>725</v>
      </c>
      <c r="M46" s="2048" t="s">
        <v>726</v>
      </c>
    </row>
    <row r="47" spans="1:15">
      <c r="A47" s="2048" t="s">
        <v>727</v>
      </c>
      <c r="M47" s="2049" t="s">
        <v>728</v>
      </c>
      <c r="N47" s="2049"/>
      <c r="O47" s="2065"/>
    </row>
    <row r="48" spans="1:15">
      <c r="A48" s="2048" t="s">
        <v>729</v>
      </c>
      <c r="M48" s="2051" t="s">
        <v>760</v>
      </c>
      <c r="N48" s="2051"/>
      <c r="O48" s="2065" t="s">
        <v>731</v>
      </c>
    </row>
    <row r="49" spans="1:15" ht="15.75">
      <c r="A49" s="2052" t="s">
        <v>732</v>
      </c>
      <c r="E49" s="3137"/>
      <c r="F49" s="3137"/>
      <c r="G49" s="3137"/>
      <c r="H49" s="3137"/>
      <c r="I49" s="3137"/>
      <c r="J49" s="3137"/>
      <c r="K49" s="2053"/>
      <c r="L49" s="2053"/>
      <c r="M49" s="2051" t="s">
        <v>761</v>
      </c>
      <c r="N49" s="2049"/>
      <c r="O49" s="2065"/>
    </row>
    <row r="50" spans="1:15" ht="15.75">
      <c r="A50" s="3137" t="s">
        <v>762</v>
      </c>
      <c r="B50" s="3137"/>
      <c r="C50" s="3137"/>
      <c r="D50" s="3137"/>
      <c r="E50" s="3137"/>
      <c r="F50" s="3137"/>
      <c r="G50" s="3137"/>
      <c r="H50" s="3137"/>
      <c r="I50" s="3137"/>
      <c r="J50" s="3137"/>
      <c r="K50" s="3137"/>
      <c r="L50" s="3137"/>
      <c r="M50" s="3137"/>
    </row>
    <row r="51" spans="1:15">
      <c r="A51" s="3129" t="s">
        <v>736</v>
      </c>
      <c r="B51" s="3129"/>
      <c r="C51" s="3129"/>
      <c r="D51" s="3129"/>
      <c r="E51" s="3129"/>
      <c r="F51" s="3129"/>
      <c r="G51" s="3129"/>
      <c r="H51" s="3129"/>
      <c r="I51" s="3129"/>
      <c r="J51" s="3129"/>
      <c r="K51" s="3129"/>
      <c r="L51" s="3129"/>
      <c r="M51" s="3129"/>
    </row>
    <row r="52" spans="1:15">
      <c r="A52" s="3130" t="s">
        <v>737</v>
      </c>
      <c r="B52" s="3130"/>
      <c r="C52" s="3130"/>
      <c r="D52" s="3130"/>
      <c r="E52" s="3130"/>
      <c r="F52" s="3130"/>
      <c r="G52" s="3131"/>
      <c r="H52" s="3132">
        <f>[1]Табл.№1вводы!H8</f>
        <v>44727</v>
      </c>
      <c r="I52" s="3131"/>
      <c r="J52" s="3131"/>
      <c r="K52" s="3131"/>
      <c r="L52" s="3131"/>
      <c r="M52" s="3131"/>
      <c r="N52" s="3131"/>
      <c r="O52" s="3131"/>
    </row>
    <row r="54" spans="1:15">
      <c r="A54" s="2054"/>
      <c r="B54" s="3125" t="s">
        <v>738</v>
      </c>
      <c r="C54" s="3126"/>
      <c r="D54" s="3126"/>
      <c r="E54" s="3126"/>
      <c r="F54" s="3126"/>
      <c r="G54" s="3133"/>
      <c r="H54" s="3125" t="s">
        <v>739</v>
      </c>
      <c r="I54" s="3126"/>
      <c r="J54" s="3126"/>
      <c r="K54" s="3126"/>
      <c r="L54" s="3126"/>
      <c r="M54" s="3133"/>
      <c r="N54" s="2054"/>
      <c r="O54" s="2054"/>
    </row>
    <row r="55" spans="1:15">
      <c r="A55" s="2055"/>
      <c r="B55" s="3134" t="s">
        <v>763</v>
      </c>
      <c r="C55" s="3135"/>
      <c r="D55" s="3136"/>
      <c r="E55" s="3134" t="s">
        <v>764</v>
      </c>
      <c r="F55" s="3135"/>
      <c r="G55" s="3136"/>
      <c r="H55" s="3134" t="s">
        <v>763</v>
      </c>
      <c r="I55" s="3135"/>
      <c r="J55" s="3136"/>
      <c r="K55" s="3134" t="s">
        <v>765</v>
      </c>
      <c r="L55" s="3135"/>
      <c r="M55" s="3136"/>
      <c r="N55" s="2056" t="s">
        <v>744</v>
      </c>
      <c r="O55" s="2056" t="s">
        <v>744</v>
      </c>
    </row>
    <row r="56" spans="1:15">
      <c r="A56" s="2056" t="s">
        <v>745</v>
      </c>
      <c r="B56" s="3125" t="s">
        <v>746</v>
      </c>
      <c r="C56" s="3126"/>
      <c r="D56" s="2057">
        <v>4000</v>
      </c>
      <c r="E56" s="3125" t="s">
        <v>746</v>
      </c>
      <c r="F56" s="3126"/>
      <c r="G56" s="2057">
        <v>4000</v>
      </c>
      <c r="H56" s="3125" t="s">
        <v>746</v>
      </c>
      <c r="I56" s="3126"/>
      <c r="J56" s="2057">
        <v>4000</v>
      </c>
      <c r="K56" s="3125" t="s">
        <v>746</v>
      </c>
      <c r="L56" s="3126"/>
      <c r="M56" s="2057">
        <v>4000</v>
      </c>
      <c r="N56" s="2056" t="s">
        <v>747</v>
      </c>
      <c r="O56" s="2056" t="s">
        <v>748</v>
      </c>
    </row>
    <row r="57" spans="1:15">
      <c r="A57" s="2056" t="s">
        <v>749</v>
      </c>
      <c r="B57" s="2058" t="s">
        <v>750</v>
      </c>
      <c r="C57" s="3127" t="s">
        <v>17</v>
      </c>
      <c r="D57" s="2058" t="s">
        <v>751</v>
      </c>
      <c r="E57" s="2058" t="s">
        <v>750</v>
      </c>
      <c r="F57" s="3127" t="s">
        <v>17</v>
      </c>
      <c r="G57" s="2058" t="s">
        <v>751</v>
      </c>
      <c r="H57" s="2058" t="s">
        <v>750</v>
      </c>
      <c r="I57" s="3127" t="s">
        <v>17</v>
      </c>
      <c r="J57" s="2058" t="s">
        <v>751</v>
      </c>
      <c r="K57" s="2058" t="s">
        <v>750</v>
      </c>
      <c r="L57" s="3127" t="s">
        <v>17</v>
      </c>
      <c r="M57" s="2058" t="s">
        <v>751</v>
      </c>
      <c r="N57" s="2056" t="s">
        <v>752</v>
      </c>
      <c r="O57" s="2056" t="s">
        <v>752</v>
      </c>
    </row>
    <row r="58" spans="1:15">
      <c r="A58" s="2059"/>
      <c r="B58" s="2056" t="s">
        <v>753</v>
      </c>
      <c r="C58" s="3128"/>
      <c r="D58" s="2056" t="s">
        <v>754</v>
      </c>
      <c r="E58" s="2056" t="s">
        <v>753</v>
      </c>
      <c r="F58" s="3128"/>
      <c r="G58" s="2056" t="s">
        <v>754</v>
      </c>
      <c r="H58" s="2056" t="s">
        <v>753</v>
      </c>
      <c r="I58" s="3128"/>
      <c r="J58" s="2056" t="s">
        <v>754</v>
      </c>
      <c r="K58" s="2056" t="s">
        <v>753</v>
      </c>
      <c r="L58" s="3128"/>
      <c r="M58" s="2056" t="s">
        <v>754</v>
      </c>
      <c r="N58" s="2060" t="s">
        <v>755</v>
      </c>
      <c r="O58" s="2060" t="s">
        <v>756</v>
      </c>
    </row>
    <row r="59" spans="1:15">
      <c r="A59" s="2061">
        <v>1</v>
      </c>
      <c r="B59" s="2061">
        <v>2</v>
      </c>
      <c r="C59" s="2061">
        <v>3</v>
      </c>
      <c r="D59" s="2061">
        <v>4</v>
      </c>
      <c r="E59" s="2061">
        <v>5</v>
      </c>
      <c r="F59" s="2061">
        <v>6</v>
      </c>
      <c r="G59" s="2061">
        <v>7</v>
      </c>
      <c r="H59" s="2061">
        <v>8</v>
      </c>
      <c r="I59" s="2061">
        <v>9</v>
      </c>
      <c r="J59" s="2061">
        <v>10</v>
      </c>
      <c r="K59" s="2061">
        <v>11</v>
      </c>
      <c r="L59" s="2061">
        <v>12</v>
      </c>
      <c r="M59" s="2061">
        <v>13</v>
      </c>
      <c r="N59" s="2061"/>
      <c r="O59" s="2061"/>
    </row>
    <row r="60" spans="1:15">
      <c r="A60" s="2061">
        <v>0</v>
      </c>
      <c r="B60" s="2062">
        <v>6984.0190000000002</v>
      </c>
      <c r="C60" s="2063"/>
      <c r="D60" s="2063"/>
      <c r="E60" s="2062">
        <v>2843.3910999999998</v>
      </c>
      <c r="F60" s="2063"/>
      <c r="G60" s="2063"/>
      <c r="H60" s="2062">
        <v>2122.1810999999998</v>
      </c>
      <c r="I60" s="2063"/>
      <c r="J60" s="2063"/>
      <c r="K60" s="2062">
        <v>1026.7607</v>
      </c>
      <c r="L60" s="2063"/>
      <c r="M60" s="2063"/>
      <c r="N60" s="2063"/>
      <c r="O60" s="2063"/>
    </row>
    <row r="61" spans="1:15">
      <c r="A61" s="2061">
        <v>1</v>
      </c>
      <c r="B61" s="2063">
        <v>6984.0574999999999</v>
      </c>
      <c r="C61" s="2063">
        <f t="shared" ref="C61:C84" si="10">B61-B60</f>
        <v>3.849999999965803E-2</v>
      </c>
      <c r="D61" s="2063">
        <f>ROUND(C61*D$56,2)</f>
        <v>154</v>
      </c>
      <c r="E61" s="2063">
        <v>2843.4586999999997</v>
      </c>
      <c r="F61" s="2063">
        <f>E61-E60</f>
        <v>6.7599999999856664E-2</v>
      </c>
      <c r="G61" s="2063">
        <f>ROUND(F61*G$56,2)</f>
        <v>270.39999999999998</v>
      </c>
      <c r="H61" s="2063">
        <v>2122.1998999999996</v>
      </c>
      <c r="I61" s="2063">
        <f>H61-H60</f>
        <v>1.8799999999828287E-2</v>
      </c>
      <c r="J61" s="2063">
        <f>ROUND(I61*J$56,2)</f>
        <v>75.2</v>
      </c>
      <c r="K61" s="2063">
        <v>1026.7813000000001</v>
      </c>
      <c r="L61" s="2063">
        <f>K61-K60</f>
        <v>2.0600000000058571E-2</v>
      </c>
      <c r="M61" s="2063">
        <f>ROUND(L61*M$56,2)</f>
        <v>82.4</v>
      </c>
      <c r="N61" s="2063">
        <f>D61+G61</f>
        <v>424.4</v>
      </c>
      <c r="O61" s="2063">
        <f>J61+M61</f>
        <v>157.60000000000002</v>
      </c>
    </row>
    <row r="62" spans="1:15">
      <c r="A62" s="2061">
        <v>2</v>
      </c>
      <c r="B62" s="2063">
        <v>6984.0963999999994</v>
      </c>
      <c r="C62" s="2063">
        <f t="shared" si="10"/>
        <v>3.8899999999557622E-2</v>
      </c>
      <c r="D62" s="2063">
        <f t="shared" ref="D62:D84" si="11">ROUND(C62*D$56,2)</f>
        <v>155.6</v>
      </c>
      <c r="E62" s="2063">
        <v>2843.5257999999999</v>
      </c>
      <c r="F62" s="2063">
        <f t="shared" ref="F62:F84" si="12">E62-E61</f>
        <v>6.7100000000209548E-2</v>
      </c>
      <c r="G62" s="2063">
        <f t="shared" ref="G62:G84" si="13">ROUND(F62*G$56,2)</f>
        <v>268.39999999999998</v>
      </c>
      <c r="H62" s="2063">
        <v>2122.2184999999995</v>
      </c>
      <c r="I62" s="2063">
        <f t="shared" ref="I62:I84" si="14">H62-H61</f>
        <v>1.8599999999878492E-2</v>
      </c>
      <c r="J62" s="2063">
        <f t="shared" ref="J62:J84" si="15">ROUND(I62*J$56,2)</f>
        <v>74.400000000000006</v>
      </c>
      <c r="K62" s="2063">
        <v>1026.8024</v>
      </c>
      <c r="L62" s="2063">
        <f t="shared" ref="L62:L84" si="16">K62-K61</f>
        <v>2.1099999999933061E-2</v>
      </c>
      <c r="M62" s="2063">
        <f t="shared" ref="M62:M84" si="17">ROUND(L62*M$56,2)</f>
        <v>84.4</v>
      </c>
      <c r="N62" s="2063">
        <f t="shared" ref="N62:N84" si="18">D62+G62</f>
        <v>424</v>
      </c>
      <c r="O62" s="2063">
        <f t="shared" ref="O62:O84" si="19">J62+M62</f>
        <v>158.80000000000001</v>
      </c>
    </row>
    <row r="63" spans="1:15">
      <c r="A63" s="2061">
        <v>3</v>
      </c>
      <c r="B63" s="2063">
        <v>6984.1364999999996</v>
      </c>
      <c r="C63" s="2063">
        <f t="shared" si="10"/>
        <v>4.0100000000165892E-2</v>
      </c>
      <c r="D63" s="2063">
        <f t="shared" si="11"/>
        <v>160.4</v>
      </c>
      <c r="E63" s="2063">
        <v>2843.5931</v>
      </c>
      <c r="F63" s="2063">
        <f t="shared" si="12"/>
        <v>6.7300000000159343E-2</v>
      </c>
      <c r="G63" s="2063">
        <f t="shared" si="13"/>
        <v>269.2</v>
      </c>
      <c r="H63" s="2063">
        <v>2122.2365999999993</v>
      </c>
      <c r="I63" s="2063">
        <f t="shared" si="14"/>
        <v>1.8099999999776628E-2</v>
      </c>
      <c r="J63" s="2063">
        <f t="shared" si="15"/>
        <v>72.400000000000006</v>
      </c>
      <c r="K63" s="2063">
        <v>1026.8235</v>
      </c>
      <c r="L63" s="2063">
        <f t="shared" si="16"/>
        <v>2.1099999999933061E-2</v>
      </c>
      <c r="M63" s="2063">
        <f t="shared" si="17"/>
        <v>84.4</v>
      </c>
      <c r="N63" s="2063">
        <f t="shared" si="18"/>
        <v>429.6</v>
      </c>
      <c r="O63" s="2063">
        <f t="shared" si="19"/>
        <v>156.80000000000001</v>
      </c>
    </row>
    <row r="64" spans="1:15">
      <c r="A64" s="2061">
        <v>4</v>
      </c>
      <c r="B64" s="2063">
        <v>6984.1751999999997</v>
      </c>
      <c r="C64" s="2063">
        <f t="shared" si="10"/>
        <v>3.8700000000062573E-2</v>
      </c>
      <c r="D64" s="2066">
        <f t="shared" si="11"/>
        <v>154.80000000000001</v>
      </c>
      <c r="E64" s="2063">
        <v>2843.6595000000002</v>
      </c>
      <c r="F64" s="2063">
        <f t="shared" si="12"/>
        <v>6.6400000000157888E-2</v>
      </c>
      <c r="G64" s="2063">
        <f t="shared" si="13"/>
        <v>265.60000000000002</v>
      </c>
      <c r="H64" s="2063">
        <v>2122.2538999999992</v>
      </c>
      <c r="I64" s="2063">
        <f t="shared" si="14"/>
        <v>1.7299999999977445E-2</v>
      </c>
      <c r="J64" s="2063">
        <f t="shared" si="15"/>
        <v>69.2</v>
      </c>
      <c r="K64" s="2063">
        <v>1026.8444999999999</v>
      </c>
      <c r="L64" s="2063">
        <f t="shared" si="16"/>
        <v>2.0999999999958163E-2</v>
      </c>
      <c r="M64" s="2063">
        <f t="shared" si="17"/>
        <v>84</v>
      </c>
      <c r="N64" s="2063">
        <f t="shared" si="18"/>
        <v>420.40000000000003</v>
      </c>
      <c r="O64" s="2063">
        <f t="shared" si="19"/>
        <v>153.19999999999999</v>
      </c>
    </row>
    <row r="65" spans="1:15">
      <c r="A65" s="2061">
        <v>5</v>
      </c>
      <c r="B65" s="2063">
        <v>6984.2129999999997</v>
      </c>
      <c r="C65" s="2063">
        <f t="shared" si="10"/>
        <v>3.7800000000061118E-2</v>
      </c>
      <c r="D65" s="2066">
        <f t="shared" si="11"/>
        <v>151.19999999999999</v>
      </c>
      <c r="E65" s="2063">
        <v>2843.7257000000004</v>
      </c>
      <c r="F65" s="2063">
        <f t="shared" si="12"/>
        <v>6.6200000000208092E-2</v>
      </c>
      <c r="G65" s="2063">
        <f t="shared" si="13"/>
        <v>264.8</v>
      </c>
      <c r="H65" s="2063">
        <v>2122.2706999999991</v>
      </c>
      <c r="I65" s="2063">
        <f t="shared" si="14"/>
        <v>1.6799999999875581E-2</v>
      </c>
      <c r="J65" s="2063">
        <f t="shared" si="15"/>
        <v>67.2</v>
      </c>
      <c r="K65" s="2063">
        <v>1026.865</v>
      </c>
      <c r="L65" s="2063">
        <f t="shared" si="16"/>
        <v>2.0500000000083674E-2</v>
      </c>
      <c r="M65" s="2063">
        <f t="shared" si="17"/>
        <v>82</v>
      </c>
      <c r="N65" s="2063">
        <f t="shared" si="18"/>
        <v>416</v>
      </c>
      <c r="O65" s="2063">
        <f t="shared" si="19"/>
        <v>149.19999999999999</v>
      </c>
    </row>
    <row r="66" spans="1:15">
      <c r="A66" s="2061">
        <v>6</v>
      </c>
      <c r="B66" s="2063">
        <v>6984.2525999999998</v>
      </c>
      <c r="C66" s="2063">
        <f t="shared" si="10"/>
        <v>3.9600000000064028E-2</v>
      </c>
      <c r="D66" s="2066">
        <f t="shared" si="11"/>
        <v>158.4</v>
      </c>
      <c r="E66" s="2063">
        <v>2843.7938000000004</v>
      </c>
      <c r="F66" s="2063">
        <f t="shared" si="12"/>
        <v>6.8099999999958527E-2</v>
      </c>
      <c r="G66" s="2063">
        <f t="shared" si="13"/>
        <v>272.39999999999998</v>
      </c>
      <c r="H66" s="2063">
        <v>2122.2896999999989</v>
      </c>
      <c r="I66" s="2063">
        <f t="shared" si="14"/>
        <v>1.8999999999778083E-2</v>
      </c>
      <c r="J66" s="2063">
        <f t="shared" si="15"/>
        <v>76</v>
      </c>
      <c r="K66" s="2063">
        <v>1026.8882000000001</v>
      </c>
      <c r="L66" s="2063">
        <f t="shared" si="16"/>
        <v>2.3200000000088039E-2</v>
      </c>
      <c r="M66" s="2063">
        <f t="shared" si="17"/>
        <v>92.8</v>
      </c>
      <c r="N66" s="2063">
        <f t="shared" si="18"/>
        <v>430.79999999999995</v>
      </c>
      <c r="O66" s="2063">
        <f t="shared" si="19"/>
        <v>168.8</v>
      </c>
    </row>
    <row r="67" spans="1:15">
      <c r="A67" s="2061">
        <v>7</v>
      </c>
      <c r="B67" s="2063">
        <v>6984.2984999999999</v>
      </c>
      <c r="C67" s="2063">
        <f t="shared" si="10"/>
        <v>4.5900000000074215E-2</v>
      </c>
      <c r="D67" s="2066">
        <f t="shared" si="11"/>
        <v>183.6</v>
      </c>
      <c r="E67" s="2063">
        <v>2843.8782000000006</v>
      </c>
      <c r="F67" s="2063">
        <f t="shared" si="12"/>
        <v>8.4400000000186992E-2</v>
      </c>
      <c r="G67" s="2063">
        <f t="shared" si="13"/>
        <v>337.6</v>
      </c>
      <c r="H67" s="2063">
        <v>2122.3080999999988</v>
      </c>
      <c r="I67" s="2063">
        <f t="shared" si="14"/>
        <v>1.8399999999928696E-2</v>
      </c>
      <c r="J67" s="2063">
        <f t="shared" si="15"/>
        <v>73.599999999999994</v>
      </c>
      <c r="K67" s="2063">
        <v>1026.9219000000001</v>
      </c>
      <c r="L67" s="2063">
        <f t="shared" si="16"/>
        <v>3.3699999999953434E-2</v>
      </c>
      <c r="M67" s="2063">
        <f t="shared" si="17"/>
        <v>134.80000000000001</v>
      </c>
      <c r="N67" s="2063">
        <f t="shared" si="18"/>
        <v>521.20000000000005</v>
      </c>
      <c r="O67" s="2063">
        <f t="shared" si="19"/>
        <v>208.4</v>
      </c>
    </row>
    <row r="68" spans="1:15">
      <c r="A68" s="2061">
        <v>8</v>
      </c>
      <c r="B68" s="2063">
        <v>6984.3802999999998</v>
      </c>
      <c r="C68" s="2063">
        <f t="shared" si="10"/>
        <v>8.1799999999930151E-2</v>
      </c>
      <c r="D68" s="2066">
        <f t="shared" si="11"/>
        <v>327.2</v>
      </c>
      <c r="E68" s="2063">
        <v>2844.0048000000006</v>
      </c>
      <c r="F68" s="2063">
        <f t="shared" si="12"/>
        <v>0.12660000000005311</v>
      </c>
      <c r="G68" s="2063">
        <f t="shared" si="13"/>
        <v>506.4</v>
      </c>
      <c r="H68" s="2063">
        <v>2122.338999999999</v>
      </c>
      <c r="I68" s="2063">
        <f t="shared" si="14"/>
        <v>3.0900000000201544E-2</v>
      </c>
      <c r="J68" s="2063">
        <f t="shared" si="15"/>
        <v>123.6</v>
      </c>
      <c r="K68" s="2063">
        <v>1026.9690000000001</v>
      </c>
      <c r="L68" s="2063">
        <f t="shared" si="16"/>
        <v>4.7100000000000364E-2</v>
      </c>
      <c r="M68" s="2063">
        <f t="shared" si="17"/>
        <v>188.4</v>
      </c>
      <c r="N68" s="2063">
        <f t="shared" si="18"/>
        <v>833.59999999999991</v>
      </c>
      <c r="O68" s="2063">
        <f t="shared" si="19"/>
        <v>312</v>
      </c>
    </row>
    <row r="69" spans="1:15">
      <c r="A69" s="2061">
        <v>9</v>
      </c>
      <c r="B69" s="2063">
        <v>6984.5281999999997</v>
      </c>
      <c r="C69" s="2063">
        <f t="shared" si="10"/>
        <v>0.14789999999993597</v>
      </c>
      <c r="D69" s="2066">
        <f t="shared" si="11"/>
        <v>591.6</v>
      </c>
      <c r="E69" s="2063">
        <v>2844.1638000000007</v>
      </c>
      <c r="F69" s="2063">
        <f t="shared" si="12"/>
        <v>0.1590000000001055</v>
      </c>
      <c r="G69" s="2063">
        <f t="shared" si="13"/>
        <v>636</v>
      </c>
      <c r="H69" s="2063">
        <v>2122.3905999999988</v>
      </c>
      <c r="I69" s="2063">
        <f t="shared" si="14"/>
        <v>5.1599999999780266E-2</v>
      </c>
      <c r="J69" s="2063">
        <f t="shared" si="15"/>
        <v>206.4</v>
      </c>
      <c r="K69" s="2063">
        <v>1027.0246999999999</v>
      </c>
      <c r="L69" s="2063">
        <f t="shared" si="16"/>
        <v>5.569999999988795E-2</v>
      </c>
      <c r="M69" s="2063">
        <f t="shared" si="17"/>
        <v>222.8</v>
      </c>
      <c r="N69" s="2063">
        <f t="shared" si="18"/>
        <v>1227.5999999999999</v>
      </c>
      <c r="O69" s="2063">
        <f t="shared" si="19"/>
        <v>429.20000000000005</v>
      </c>
    </row>
    <row r="70" spans="1:15">
      <c r="A70" s="2061">
        <v>10</v>
      </c>
      <c r="B70" s="2063">
        <v>6984.6803</v>
      </c>
      <c r="C70" s="2063">
        <f t="shared" si="10"/>
        <v>0.15210000000024593</v>
      </c>
      <c r="D70" s="2066">
        <f t="shared" si="11"/>
        <v>608.4</v>
      </c>
      <c r="E70" s="2063">
        <v>2844.3258000000005</v>
      </c>
      <c r="F70" s="2063">
        <f t="shared" si="12"/>
        <v>0.16199999999980719</v>
      </c>
      <c r="G70" s="2063">
        <f t="shared" si="13"/>
        <v>648</v>
      </c>
      <c r="H70" s="2063">
        <v>2122.4401999999986</v>
      </c>
      <c r="I70" s="2063">
        <f t="shared" si="14"/>
        <v>4.959999999982756E-2</v>
      </c>
      <c r="J70" s="2063">
        <f t="shared" si="15"/>
        <v>198.4</v>
      </c>
      <c r="K70" s="2063">
        <v>1027.0825</v>
      </c>
      <c r="L70" s="2063">
        <f t="shared" si="16"/>
        <v>5.7800000000042928E-2</v>
      </c>
      <c r="M70" s="2063">
        <f t="shared" si="17"/>
        <v>231.2</v>
      </c>
      <c r="N70" s="2063">
        <f t="shared" si="18"/>
        <v>1256.4000000000001</v>
      </c>
      <c r="O70" s="2063">
        <f t="shared" si="19"/>
        <v>429.6</v>
      </c>
    </row>
    <row r="71" spans="1:15">
      <c r="A71" s="2061">
        <v>11</v>
      </c>
      <c r="B71" s="2063">
        <v>6984.8347999999996</v>
      </c>
      <c r="C71" s="2063">
        <f t="shared" si="10"/>
        <v>0.15449999999964348</v>
      </c>
      <c r="D71" s="2066">
        <f t="shared" si="11"/>
        <v>618</v>
      </c>
      <c r="E71" s="2063">
        <v>2844.4884000000006</v>
      </c>
      <c r="F71" s="2063">
        <f t="shared" si="12"/>
        <v>0.16260000000011132</v>
      </c>
      <c r="G71" s="2063">
        <f t="shared" si="13"/>
        <v>650.4</v>
      </c>
      <c r="H71" s="2063">
        <v>2122.4897999999985</v>
      </c>
      <c r="I71" s="2063">
        <f t="shared" si="14"/>
        <v>4.959999999982756E-2</v>
      </c>
      <c r="J71" s="2063">
        <f t="shared" si="15"/>
        <v>198.4</v>
      </c>
      <c r="K71" s="2063">
        <v>1027.1415</v>
      </c>
      <c r="L71" s="2063">
        <f t="shared" si="16"/>
        <v>5.8999999999969077E-2</v>
      </c>
      <c r="M71" s="2063">
        <f t="shared" si="17"/>
        <v>236</v>
      </c>
      <c r="N71" s="2063">
        <f t="shared" si="18"/>
        <v>1268.4000000000001</v>
      </c>
      <c r="O71" s="2063">
        <f t="shared" si="19"/>
        <v>434.4</v>
      </c>
    </row>
    <row r="72" spans="1:15">
      <c r="A72" s="2061">
        <v>12</v>
      </c>
      <c r="B72" s="2063">
        <v>6984.9745999999996</v>
      </c>
      <c r="C72" s="2063">
        <f t="shared" si="10"/>
        <v>0.13979999999992287</v>
      </c>
      <c r="D72" s="2066">
        <f t="shared" si="11"/>
        <v>559.20000000000005</v>
      </c>
      <c r="E72" s="2063">
        <v>2844.6396000000004</v>
      </c>
      <c r="F72" s="2063">
        <f t="shared" si="12"/>
        <v>0.15119999999978972</v>
      </c>
      <c r="G72" s="2063">
        <f t="shared" si="13"/>
        <v>604.79999999999995</v>
      </c>
      <c r="H72" s="2063">
        <v>2122.5317999999984</v>
      </c>
      <c r="I72" s="2063">
        <f t="shared" si="14"/>
        <v>4.1999999999916326E-2</v>
      </c>
      <c r="J72" s="2063">
        <f t="shared" si="15"/>
        <v>168</v>
      </c>
      <c r="K72" s="2063">
        <v>1027.1984</v>
      </c>
      <c r="L72" s="2063">
        <f t="shared" si="16"/>
        <v>5.6900000000041473E-2</v>
      </c>
      <c r="M72" s="2063">
        <f t="shared" si="17"/>
        <v>227.6</v>
      </c>
      <c r="N72" s="2063">
        <f t="shared" si="18"/>
        <v>1164</v>
      </c>
      <c r="O72" s="2063">
        <f t="shared" si="19"/>
        <v>395.6</v>
      </c>
    </row>
    <row r="73" spans="1:15">
      <c r="A73" s="2061">
        <v>13</v>
      </c>
      <c r="B73" s="2063">
        <v>6985.1154999999999</v>
      </c>
      <c r="C73" s="2063">
        <f t="shared" si="10"/>
        <v>0.14090000000032887</v>
      </c>
      <c r="D73" s="2066">
        <f t="shared" si="11"/>
        <v>563.6</v>
      </c>
      <c r="E73" s="2063">
        <v>2844.7892000000006</v>
      </c>
      <c r="F73" s="2063">
        <f t="shared" si="12"/>
        <v>0.14960000000019136</v>
      </c>
      <c r="G73" s="2063">
        <f t="shared" si="13"/>
        <v>598.4</v>
      </c>
      <c r="H73" s="2063">
        <v>2122.5797999999982</v>
      </c>
      <c r="I73" s="2063">
        <f t="shared" si="14"/>
        <v>4.7999999999774445E-2</v>
      </c>
      <c r="J73" s="2063">
        <f t="shared" si="15"/>
        <v>192</v>
      </c>
      <c r="K73" s="2063">
        <v>1027.2529999999999</v>
      </c>
      <c r="L73" s="2063">
        <f t="shared" si="16"/>
        <v>5.4599999999936699E-2</v>
      </c>
      <c r="M73" s="2063">
        <f t="shared" si="17"/>
        <v>218.4</v>
      </c>
      <c r="N73" s="2063">
        <f t="shared" si="18"/>
        <v>1162</v>
      </c>
      <c r="O73" s="2063">
        <f t="shared" si="19"/>
        <v>410.4</v>
      </c>
    </row>
    <row r="74" spans="1:15">
      <c r="A74" s="2061">
        <v>14</v>
      </c>
      <c r="B74" s="2063">
        <v>6985.2579999999998</v>
      </c>
      <c r="C74" s="2063">
        <f t="shared" si="10"/>
        <v>0.14249999999992724</v>
      </c>
      <c r="D74" s="2066">
        <f t="shared" si="11"/>
        <v>570</v>
      </c>
      <c r="E74" s="2063">
        <v>2844.9401000000007</v>
      </c>
      <c r="F74" s="2063">
        <f t="shared" si="12"/>
        <v>0.1509000000000924</v>
      </c>
      <c r="G74" s="2063">
        <f t="shared" si="13"/>
        <v>603.6</v>
      </c>
      <c r="H74" s="2063">
        <v>2122.6254999999983</v>
      </c>
      <c r="I74" s="2063">
        <f t="shared" si="14"/>
        <v>4.5700000000124419E-2</v>
      </c>
      <c r="J74" s="2063">
        <f t="shared" si="15"/>
        <v>182.8</v>
      </c>
      <c r="K74" s="2063">
        <v>1027.3088</v>
      </c>
      <c r="L74" s="2063">
        <f t="shared" si="16"/>
        <v>5.5800000000090222E-2</v>
      </c>
      <c r="M74" s="2063">
        <f t="shared" si="17"/>
        <v>223.2</v>
      </c>
      <c r="N74" s="2063">
        <f t="shared" si="18"/>
        <v>1173.5999999999999</v>
      </c>
      <c r="O74" s="2063">
        <f t="shared" si="19"/>
        <v>406</v>
      </c>
    </row>
    <row r="75" spans="1:15">
      <c r="A75" s="2061">
        <v>15</v>
      </c>
      <c r="B75" s="2063">
        <v>6985.3939</v>
      </c>
      <c r="C75" s="2063">
        <f t="shared" si="10"/>
        <v>0.13590000000021973</v>
      </c>
      <c r="D75" s="2066">
        <f t="shared" si="11"/>
        <v>543.6</v>
      </c>
      <c r="E75" s="2063">
        <v>2845.0897000000009</v>
      </c>
      <c r="F75" s="2063">
        <f t="shared" si="12"/>
        <v>0.14960000000019136</v>
      </c>
      <c r="G75" s="2063">
        <f t="shared" si="13"/>
        <v>598.4</v>
      </c>
      <c r="H75" s="2063">
        <v>2122.6673999999985</v>
      </c>
      <c r="I75" s="2063">
        <f t="shared" si="14"/>
        <v>4.1900000000168802E-2</v>
      </c>
      <c r="J75" s="2063">
        <f t="shared" si="15"/>
        <v>167.6</v>
      </c>
      <c r="K75" s="2063">
        <v>1027.3646000000001</v>
      </c>
      <c r="L75" s="2063">
        <f t="shared" si="16"/>
        <v>5.5800000000090222E-2</v>
      </c>
      <c r="M75" s="2063">
        <f t="shared" si="17"/>
        <v>223.2</v>
      </c>
      <c r="N75" s="2063">
        <f t="shared" si="18"/>
        <v>1142</v>
      </c>
      <c r="O75" s="2063">
        <f t="shared" si="19"/>
        <v>390.79999999999995</v>
      </c>
    </row>
    <row r="76" spans="1:15">
      <c r="A76" s="2061">
        <v>16</v>
      </c>
      <c r="B76" s="2063">
        <v>6985.5168000000003</v>
      </c>
      <c r="C76" s="2063">
        <f t="shared" si="10"/>
        <v>0.12290000000029977</v>
      </c>
      <c r="D76" s="2066">
        <f t="shared" si="11"/>
        <v>491.6</v>
      </c>
      <c r="E76" s="2063">
        <v>2845.2356000000009</v>
      </c>
      <c r="F76" s="2063">
        <f t="shared" si="12"/>
        <v>0.14589999999998327</v>
      </c>
      <c r="G76" s="2063">
        <f t="shared" si="13"/>
        <v>583.6</v>
      </c>
      <c r="H76" s="2063">
        <v>2122.7078999999985</v>
      </c>
      <c r="I76" s="2063">
        <f t="shared" si="14"/>
        <v>4.0500000000065484E-2</v>
      </c>
      <c r="J76" s="2063">
        <f t="shared" si="15"/>
        <v>162</v>
      </c>
      <c r="K76" s="2063">
        <v>1027.4160000000002</v>
      </c>
      <c r="L76" s="2063">
        <f t="shared" si="16"/>
        <v>5.1400000000057844E-2</v>
      </c>
      <c r="M76" s="2063">
        <f t="shared" si="17"/>
        <v>205.6</v>
      </c>
      <c r="N76" s="2063">
        <f t="shared" si="18"/>
        <v>1075.2</v>
      </c>
      <c r="O76" s="2063">
        <f t="shared" si="19"/>
        <v>367.6</v>
      </c>
    </row>
    <row r="77" spans="1:15">
      <c r="A77" s="2061">
        <v>17</v>
      </c>
      <c r="B77" s="2063">
        <v>6985.6034</v>
      </c>
      <c r="C77" s="2063">
        <f t="shared" si="10"/>
        <v>8.6599999999634747E-2</v>
      </c>
      <c r="D77" s="2066">
        <f t="shared" si="11"/>
        <v>346.4</v>
      </c>
      <c r="E77" s="2063">
        <v>2845.3481000000011</v>
      </c>
      <c r="F77" s="2063">
        <f t="shared" si="12"/>
        <v>0.1125000000001819</v>
      </c>
      <c r="G77" s="2063">
        <f t="shared" si="13"/>
        <v>450</v>
      </c>
      <c r="H77" s="2063">
        <v>2122.7353999999987</v>
      </c>
      <c r="I77" s="2063">
        <f t="shared" si="14"/>
        <v>2.7500000000145519E-2</v>
      </c>
      <c r="J77" s="2063">
        <f t="shared" si="15"/>
        <v>110</v>
      </c>
      <c r="K77" s="2063">
        <v>1027.4556000000002</v>
      </c>
      <c r="L77" s="2063">
        <f t="shared" si="16"/>
        <v>3.9600000000064028E-2</v>
      </c>
      <c r="M77" s="2063">
        <f t="shared" si="17"/>
        <v>158.4</v>
      </c>
      <c r="N77" s="2063">
        <f t="shared" si="18"/>
        <v>796.4</v>
      </c>
      <c r="O77" s="2063">
        <f t="shared" si="19"/>
        <v>268.39999999999998</v>
      </c>
    </row>
    <row r="78" spans="1:15">
      <c r="A78" s="2061">
        <v>18</v>
      </c>
      <c r="B78" s="2063">
        <v>6985.6549999999997</v>
      </c>
      <c r="C78" s="2063">
        <f t="shared" si="10"/>
        <v>5.1599999999780266E-2</v>
      </c>
      <c r="D78" s="2066">
        <f t="shared" si="11"/>
        <v>206.4</v>
      </c>
      <c r="E78" s="2063">
        <v>2845.4237000000012</v>
      </c>
      <c r="F78" s="2063">
        <f t="shared" si="12"/>
        <v>7.5600000000122236E-2</v>
      </c>
      <c r="G78" s="2063">
        <f t="shared" si="13"/>
        <v>302.39999999999998</v>
      </c>
      <c r="H78" s="2063">
        <v>2122.7509999999988</v>
      </c>
      <c r="I78" s="2063">
        <f t="shared" si="14"/>
        <v>1.5600000000176806E-2</v>
      </c>
      <c r="J78" s="2063">
        <f t="shared" si="15"/>
        <v>62.4</v>
      </c>
      <c r="K78" s="2063">
        <v>1027.4863000000003</v>
      </c>
      <c r="L78" s="2063">
        <f t="shared" si="16"/>
        <v>3.0700000000024374E-2</v>
      </c>
      <c r="M78" s="2063">
        <f t="shared" si="17"/>
        <v>122.8</v>
      </c>
      <c r="N78" s="2063">
        <f t="shared" si="18"/>
        <v>508.79999999999995</v>
      </c>
      <c r="O78" s="2063">
        <f t="shared" si="19"/>
        <v>185.2</v>
      </c>
    </row>
    <row r="79" spans="1:15">
      <c r="A79" s="2061">
        <v>19</v>
      </c>
      <c r="B79" s="2063">
        <v>6985.6889999999994</v>
      </c>
      <c r="C79" s="2063">
        <f t="shared" si="10"/>
        <v>3.3999999999650754E-2</v>
      </c>
      <c r="D79" s="2066">
        <f t="shared" si="11"/>
        <v>136</v>
      </c>
      <c r="E79" s="2063">
        <v>2845.4817000000012</v>
      </c>
      <c r="F79" s="2063">
        <f t="shared" si="12"/>
        <v>5.7999999999992724E-2</v>
      </c>
      <c r="G79" s="2063">
        <f t="shared" si="13"/>
        <v>232</v>
      </c>
      <c r="H79" s="2063">
        <v>2122.7673999999988</v>
      </c>
      <c r="I79" s="2063">
        <f t="shared" si="14"/>
        <v>1.6399999999975989E-2</v>
      </c>
      <c r="J79" s="2063">
        <f t="shared" si="15"/>
        <v>65.599999999999994</v>
      </c>
      <c r="K79" s="2063">
        <v>1027.5078000000003</v>
      </c>
      <c r="L79" s="2063">
        <f t="shared" si="16"/>
        <v>2.1500000000060027E-2</v>
      </c>
      <c r="M79" s="2063">
        <f t="shared" si="17"/>
        <v>86</v>
      </c>
      <c r="N79" s="2063">
        <f t="shared" si="18"/>
        <v>368</v>
      </c>
      <c r="O79" s="2063">
        <f t="shared" si="19"/>
        <v>151.6</v>
      </c>
    </row>
    <row r="80" spans="1:15">
      <c r="A80" s="2061">
        <v>20</v>
      </c>
      <c r="B80" s="2063">
        <v>6985.7141999999994</v>
      </c>
      <c r="C80" s="2063">
        <f t="shared" si="10"/>
        <v>2.5200000000040745E-2</v>
      </c>
      <c r="D80" s="2066">
        <f t="shared" si="11"/>
        <v>100.8</v>
      </c>
      <c r="E80" s="2063">
        <v>2845.5305000000012</v>
      </c>
      <c r="F80" s="2063">
        <f t="shared" si="12"/>
        <v>4.8800000000028376E-2</v>
      </c>
      <c r="G80" s="2063">
        <f t="shared" si="13"/>
        <v>195.2</v>
      </c>
      <c r="H80" s="2063">
        <v>2122.780999999999</v>
      </c>
      <c r="I80" s="2063">
        <f t="shared" si="14"/>
        <v>1.3600000000224099E-2</v>
      </c>
      <c r="J80" s="2063">
        <f t="shared" si="15"/>
        <v>54.4</v>
      </c>
      <c r="K80" s="2063">
        <v>1027.5244000000002</v>
      </c>
      <c r="L80" s="2063">
        <f t="shared" si="16"/>
        <v>1.6599999999925785E-2</v>
      </c>
      <c r="M80" s="2063">
        <f t="shared" si="17"/>
        <v>66.400000000000006</v>
      </c>
      <c r="N80" s="2063">
        <f t="shared" si="18"/>
        <v>296</v>
      </c>
      <c r="O80" s="2063">
        <f t="shared" si="19"/>
        <v>120.80000000000001</v>
      </c>
    </row>
    <row r="81" spans="1:15">
      <c r="A81" s="2061">
        <v>21</v>
      </c>
      <c r="B81" s="2063">
        <v>6985.7374999999993</v>
      </c>
      <c r="C81" s="2063">
        <f t="shared" si="10"/>
        <v>2.3299999999835563E-2</v>
      </c>
      <c r="D81" s="2066">
        <f t="shared" si="11"/>
        <v>93.2</v>
      </c>
      <c r="E81" s="2063">
        <v>2845.5745000000011</v>
      </c>
      <c r="F81" s="2063">
        <f t="shared" si="12"/>
        <v>4.3999999999869033E-2</v>
      </c>
      <c r="G81" s="2063">
        <f t="shared" si="13"/>
        <v>176</v>
      </c>
      <c r="H81" s="2063">
        <v>2122.7938999999992</v>
      </c>
      <c r="I81" s="2063">
        <f t="shared" si="14"/>
        <v>1.290000000017244E-2</v>
      </c>
      <c r="J81" s="2063">
        <f t="shared" si="15"/>
        <v>51.6</v>
      </c>
      <c r="K81" s="2063">
        <v>1027.5406000000003</v>
      </c>
      <c r="L81" s="2063">
        <f t="shared" si="16"/>
        <v>1.6200000000026193E-2</v>
      </c>
      <c r="M81" s="2063">
        <f t="shared" si="17"/>
        <v>64.8</v>
      </c>
      <c r="N81" s="2063">
        <f t="shared" si="18"/>
        <v>269.2</v>
      </c>
      <c r="O81" s="2063">
        <f t="shared" si="19"/>
        <v>116.4</v>
      </c>
    </row>
    <row r="82" spans="1:15">
      <c r="A82" s="2061">
        <v>22</v>
      </c>
      <c r="B82" s="2063">
        <v>6985.7617999999993</v>
      </c>
      <c r="C82" s="2063">
        <f t="shared" si="10"/>
        <v>2.430000000003929E-2</v>
      </c>
      <c r="D82" s="2066">
        <f t="shared" si="11"/>
        <v>97.2</v>
      </c>
      <c r="E82" s="2063">
        <v>2845.617400000001</v>
      </c>
      <c r="F82" s="2063">
        <f t="shared" si="12"/>
        <v>4.2899999999917782E-2</v>
      </c>
      <c r="G82" s="2063">
        <f t="shared" si="13"/>
        <v>171.6</v>
      </c>
      <c r="H82" s="2063">
        <v>2122.8048999999992</v>
      </c>
      <c r="I82" s="2063">
        <f t="shared" si="14"/>
        <v>1.0999999999967258E-2</v>
      </c>
      <c r="J82" s="2063">
        <f t="shared" si="15"/>
        <v>44</v>
      </c>
      <c r="K82" s="2063">
        <v>1027.5589000000002</v>
      </c>
      <c r="L82" s="2063">
        <f t="shared" si="16"/>
        <v>1.8299999999953798E-2</v>
      </c>
      <c r="M82" s="2063">
        <f t="shared" si="17"/>
        <v>73.2</v>
      </c>
      <c r="N82" s="2063">
        <f t="shared" si="18"/>
        <v>268.8</v>
      </c>
      <c r="O82" s="2063">
        <f t="shared" si="19"/>
        <v>117.2</v>
      </c>
    </row>
    <row r="83" spans="1:15">
      <c r="A83" s="2061">
        <v>23</v>
      </c>
      <c r="B83" s="2063">
        <v>6985.7834999999995</v>
      </c>
      <c r="C83" s="2063">
        <f t="shared" si="10"/>
        <v>2.1700000000237196E-2</v>
      </c>
      <c r="D83" s="2063">
        <f t="shared" si="11"/>
        <v>86.8</v>
      </c>
      <c r="E83" s="2063">
        <v>2845.6605000000009</v>
      </c>
      <c r="F83" s="2063">
        <f t="shared" si="12"/>
        <v>4.3099999999867578E-2</v>
      </c>
      <c r="G83" s="2063">
        <f t="shared" si="13"/>
        <v>172.4</v>
      </c>
      <c r="H83" s="2063">
        <v>2122.8174999999992</v>
      </c>
      <c r="I83" s="2063">
        <f t="shared" si="14"/>
        <v>1.2600000000020373E-2</v>
      </c>
      <c r="J83" s="2063">
        <f t="shared" si="15"/>
        <v>50.4</v>
      </c>
      <c r="K83" s="2063">
        <v>1027.5761000000002</v>
      </c>
      <c r="L83" s="2063">
        <f t="shared" si="16"/>
        <v>1.7200000000002547E-2</v>
      </c>
      <c r="M83" s="2063">
        <f t="shared" si="17"/>
        <v>68.8</v>
      </c>
      <c r="N83" s="2063">
        <f t="shared" si="18"/>
        <v>259.2</v>
      </c>
      <c r="O83" s="2063">
        <f t="shared" si="19"/>
        <v>119.19999999999999</v>
      </c>
    </row>
    <row r="84" spans="1:15">
      <c r="A84" s="2061">
        <v>24</v>
      </c>
      <c r="B84" s="2062">
        <v>6985.8039999999992</v>
      </c>
      <c r="C84" s="2063">
        <f t="shared" si="10"/>
        <v>2.0499999999628926E-2</v>
      </c>
      <c r="D84" s="2063">
        <f t="shared" si="11"/>
        <v>82</v>
      </c>
      <c r="E84" s="2062">
        <v>2845.7037000000009</v>
      </c>
      <c r="F84" s="2063">
        <f t="shared" si="12"/>
        <v>4.3200000000069849E-2</v>
      </c>
      <c r="G84" s="2063">
        <f t="shared" si="13"/>
        <v>172.8</v>
      </c>
      <c r="H84" s="2062">
        <v>2122.8296999999993</v>
      </c>
      <c r="I84" s="2063">
        <f t="shared" si="14"/>
        <v>1.2200000000120781E-2</v>
      </c>
      <c r="J84" s="2063">
        <f t="shared" si="15"/>
        <v>48.8</v>
      </c>
      <c r="K84" s="2062">
        <v>1027.5944000000002</v>
      </c>
      <c r="L84" s="2063">
        <f t="shared" si="16"/>
        <v>1.8299999999953798E-2</v>
      </c>
      <c r="M84" s="2063">
        <f t="shared" si="17"/>
        <v>73.2</v>
      </c>
      <c r="N84" s="2063">
        <f t="shared" si="18"/>
        <v>254.8</v>
      </c>
      <c r="O84" s="2063">
        <f t="shared" si="19"/>
        <v>122</v>
      </c>
    </row>
    <row r="85" spans="1:15" ht="26.25" customHeight="1">
      <c r="A85" s="2064" t="s">
        <v>19</v>
      </c>
      <c r="B85" s="2062"/>
      <c r="C85" s="2062">
        <f>SUM(C60:C84)</f>
        <v>1.784999999998945</v>
      </c>
      <c r="D85" s="2062">
        <f>SUM(D60:D84)</f>
        <v>7140.0000000000009</v>
      </c>
      <c r="E85" s="2062"/>
      <c r="F85" s="2062">
        <f>SUM(F60:F84)</f>
        <v>2.3126000000011118</v>
      </c>
      <c r="G85" s="2062">
        <f>SUM(G60:G84)</f>
        <v>9250.4</v>
      </c>
      <c r="H85" s="2062"/>
      <c r="I85" s="2062">
        <f>SUM(I60:I84)</f>
        <v>0.64859999999953288</v>
      </c>
      <c r="J85" s="2062">
        <f>SUM(J60:J84)</f>
        <v>2594.4</v>
      </c>
      <c r="K85" s="2062"/>
      <c r="L85" s="2062">
        <f>SUM(L60:L84)</f>
        <v>0.83370000000013533</v>
      </c>
      <c r="M85" s="2062">
        <f>SUM(M60:M84)</f>
        <v>3334.8</v>
      </c>
      <c r="N85" s="2062">
        <f>SUM(N60:N84)</f>
        <v>16390.400000000001</v>
      </c>
      <c r="O85" s="2062">
        <f>SUM(O60:O84)</f>
        <v>5929.2</v>
      </c>
    </row>
    <row r="86" spans="1:15">
      <c r="A86" s="2067"/>
      <c r="B86" s="2068"/>
      <c r="C86" s="2067"/>
      <c r="D86" s="2067"/>
      <c r="E86" s="2067"/>
      <c r="F86" s="2067"/>
      <c r="G86" s="2067"/>
      <c r="H86" s="2067"/>
      <c r="I86" s="2067"/>
      <c r="J86" s="2067"/>
      <c r="K86" s="2067"/>
      <c r="L86" s="2067"/>
      <c r="M86" s="2067"/>
      <c r="N86" s="2067"/>
      <c r="O86" s="2067"/>
    </row>
    <row r="87" spans="1:15" ht="25.5" customHeight="1">
      <c r="E87" s="2052" t="s">
        <v>757</v>
      </c>
      <c r="F87" s="2052"/>
      <c r="G87" s="2052"/>
      <c r="H87" s="2052" t="s">
        <v>758</v>
      </c>
      <c r="I87" s="2052"/>
      <c r="J87" s="2052" t="s">
        <v>759</v>
      </c>
      <c r="K87" s="2052"/>
    </row>
    <row r="90" spans="1:15">
      <c r="A90" s="2048" t="s">
        <v>725</v>
      </c>
      <c r="M90" s="2048" t="s">
        <v>726</v>
      </c>
    </row>
    <row r="91" spans="1:15">
      <c r="A91" s="2048" t="s">
        <v>727</v>
      </c>
      <c r="M91" s="2049" t="s">
        <v>728</v>
      </c>
      <c r="N91" s="2049"/>
      <c r="O91" s="2050"/>
    </row>
    <row r="92" spans="1:15">
      <c r="A92" s="2048" t="s">
        <v>729</v>
      </c>
      <c r="M92" s="2051" t="s">
        <v>766</v>
      </c>
      <c r="N92" s="2051"/>
      <c r="O92" s="2050" t="s">
        <v>731</v>
      </c>
    </row>
    <row r="93" spans="1:15" ht="15.75">
      <c r="A93" s="2052" t="s">
        <v>732</v>
      </c>
      <c r="E93" s="3137"/>
      <c r="F93" s="3137"/>
      <c r="G93" s="3137"/>
      <c r="H93" s="3137"/>
      <c r="I93" s="3137"/>
      <c r="J93" s="3137"/>
      <c r="K93" s="2053"/>
      <c r="L93" s="2053"/>
      <c r="M93" s="2051" t="s">
        <v>767</v>
      </c>
      <c r="N93" s="2049"/>
      <c r="O93" s="2050" t="s">
        <v>731</v>
      </c>
    </row>
    <row r="94" spans="1:15" ht="15.75">
      <c r="A94" s="3137" t="s">
        <v>762</v>
      </c>
      <c r="B94" s="3137"/>
      <c r="C94" s="3137"/>
      <c r="D94" s="3137"/>
      <c r="E94" s="3137"/>
      <c r="F94" s="3137"/>
      <c r="G94" s="3137"/>
      <c r="H94" s="3137"/>
      <c r="I94" s="3137"/>
      <c r="J94" s="3137"/>
      <c r="K94" s="3137"/>
      <c r="L94" s="3137"/>
      <c r="M94" s="3137"/>
    </row>
    <row r="95" spans="1:15">
      <c r="A95" s="3129" t="s">
        <v>736</v>
      </c>
      <c r="B95" s="3129"/>
      <c r="C95" s="3129"/>
      <c r="D95" s="3129"/>
      <c r="E95" s="3129"/>
      <c r="F95" s="3129"/>
      <c r="G95" s="3129"/>
      <c r="H95" s="3129"/>
      <c r="I95" s="3129"/>
      <c r="J95" s="3129"/>
      <c r="K95" s="3129"/>
      <c r="L95" s="3129"/>
      <c r="M95" s="3129"/>
    </row>
    <row r="96" spans="1:15">
      <c r="A96" s="3130" t="s">
        <v>737</v>
      </c>
      <c r="B96" s="3130"/>
      <c r="C96" s="3130"/>
      <c r="D96" s="3130"/>
      <c r="E96" s="3130"/>
      <c r="F96" s="3130"/>
      <c r="G96" s="3131"/>
      <c r="H96" s="3132">
        <f>[1]Табл.№1вводы!H8</f>
        <v>44727</v>
      </c>
      <c r="I96" s="3131"/>
      <c r="J96" s="3131"/>
      <c r="K96" s="3131"/>
      <c r="L96" s="3131"/>
      <c r="M96" s="3131"/>
      <c r="N96" s="3131"/>
      <c r="O96" s="3131"/>
    </row>
    <row r="98" spans="1:15">
      <c r="A98" s="2054"/>
      <c r="B98" s="3125" t="s">
        <v>738</v>
      </c>
      <c r="C98" s="3126"/>
      <c r="D98" s="3126"/>
      <c r="E98" s="3126"/>
      <c r="F98" s="3126"/>
      <c r="G98" s="3133"/>
      <c r="H98" s="3125" t="s">
        <v>739</v>
      </c>
      <c r="I98" s="3126"/>
      <c r="J98" s="3126"/>
      <c r="K98" s="3126"/>
      <c r="L98" s="3126"/>
      <c r="M98" s="3133"/>
      <c r="N98" s="2054"/>
      <c r="O98" s="2054"/>
    </row>
    <row r="99" spans="1:15">
      <c r="A99" s="2055"/>
      <c r="B99" s="3134" t="s">
        <v>768</v>
      </c>
      <c r="C99" s="3135"/>
      <c r="D99" s="3136"/>
      <c r="E99" s="3134" t="s">
        <v>769</v>
      </c>
      <c r="F99" s="3135"/>
      <c r="G99" s="3136"/>
      <c r="H99" s="3134" t="s">
        <v>768</v>
      </c>
      <c r="I99" s="3135"/>
      <c r="J99" s="3136"/>
      <c r="K99" s="3134" t="s">
        <v>770</v>
      </c>
      <c r="L99" s="3135"/>
      <c r="M99" s="3136"/>
      <c r="N99" s="2056" t="s">
        <v>744</v>
      </c>
      <c r="O99" s="2056" t="s">
        <v>744</v>
      </c>
    </row>
    <row r="100" spans="1:15">
      <c r="A100" s="2056" t="s">
        <v>745</v>
      </c>
      <c r="B100" s="3125" t="s">
        <v>746</v>
      </c>
      <c r="C100" s="3126"/>
      <c r="D100" s="2057">
        <v>3000</v>
      </c>
      <c r="E100" s="3125" t="s">
        <v>746</v>
      </c>
      <c r="F100" s="3126"/>
      <c r="G100" s="2057">
        <v>6000</v>
      </c>
      <c r="H100" s="3125" t="s">
        <v>746</v>
      </c>
      <c r="I100" s="3126"/>
      <c r="J100" s="2057">
        <v>3000</v>
      </c>
      <c r="K100" s="3125" t="s">
        <v>746</v>
      </c>
      <c r="L100" s="3126"/>
      <c r="M100" s="2057">
        <v>6000</v>
      </c>
      <c r="N100" s="2056" t="s">
        <v>747</v>
      </c>
      <c r="O100" s="2056" t="s">
        <v>748</v>
      </c>
    </row>
    <row r="101" spans="1:15">
      <c r="A101" s="2056" t="s">
        <v>749</v>
      </c>
      <c r="B101" s="2058" t="s">
        <v>750</v>
      </c>
      <c r="C101" s="3127" t="s">
        <v>17</v>
      </c>
      <c r="D101" s="2058" t="s">
        <v>751</v>
      </c>
      <c r="E101" s="2058" t="s">
        <v>750</v>
      </c>
      <c r="F101" s="3127" t="s">
        <v>17</v>
      </c>
      <c r="G101" s="2058" t="s">
        <v>751</v>
      </c>
      <c r="H101" s="2058" t="s">
        <v>750</v>
      </c>
      <c r="I101" s="3127" t="s">
        <v>17</v>
      </c>
      <c r="J101" s="2058" t="s">
        <v>751</v>
      </c>
      <c r="K101" s="2058" t="s">
        <v>750</v>
      </c>
      <c r="L101" s="3127" t="s">
        <v>17</v>
      </c>
      <c r="M101" s="2058" t="s">
        <v>751</v>
      </c>
      <c r="N101" s="2056" t="s">
        <v>752</v>
      </c>
      <c r="O101" s="2056" t="s">
        <v>752</v>
      </c>
    </row>
    <row r="102" spans="1:15">
      <c r="A102" s="2059"/>
      <c r="B102" s="2056" t="s">
        <v>753</v>
      </c>
      <c r="C102" s="3128"/>
      <c r="D102" s="2056" t="s">
        <v>754</v>
      </c>
      <c r="E102" s="2056" t="s">
        <v>753</v>
      </c>
      <c r="F102" s="3128"/>
      <c r="G102" s="2056" t="s">
        <v>754</v>
      </c>
      <c r="H102" s="2056" t="s">
        <v>753</v>
      </c>
      <c r="I102" s="3128"/>
      <c r="J102" s="2056" t="s">
        <v>754</v>
      </c>
      <c r="K102" s="2056" t="s">
        <v>753</v>
      </c>
      <c r="L102" s="3128"/>
      <c r="M102" s="2056" t="s">
        <v>754</v>
      </c>
      <c r="N102" s="2060" t="s">
        <v>755</v>
      </c>
      <c r="O102" s="2060" t="s">
        <v>756</v>
      </c>
    </row>
    <row r="103" spans="1:15">
      <c r="A103" s="2061">
        <v>1</v>
      </c>
      <c r="B103" s="2061">
        <v>2</v>
      </c>
      <c r="C103" s="2061">
        <v>3</v>
      </c>
      <c r="D103" s="2061">
        <v>4</v>
      </c>
      <c r="E103" s="2061">
        <v>5</v>
      </c>
      <c r="F103" s="2061">
        <v>6</v>
      </c>
      <c r="G103" s="2061">
        <v>7</v>
      </c>
      <c r="H103" s="2061">
        <v>8</v>
      </c>
      <c r="I103" s="2061">
        <v>9</v>
      </c>
      <c r="J103" s="2061">
        <v>10</v>
      </c>
      <c r="K103" s="2061">
        <v>11</v>
      </c>
      <c r="L103" s="2061">
        <v>12</v>
      </c>
      <c r="M103" s="2061">
        <v>13</v>
      </c>
      <c r="N103" s="2061"/>
      <c r="O103" s="2061"/>
    </row>
    <row r="104" spans="1:15" ht="14.25" customHeight="1">
      <c r="A104" s="2061">
        <v>0</v>
      </c>
      <c r="B104" s="2062">
        <v>2284.7982000000002</v>
      </c>
      <c r="C104" s="2063"/>
      <c r="D104" s="2063"/>
      <c r="E104" s="2062">
        <v>2737.5423000000001</v>
      </c>
      <c r="F104" s="2063"/>
      <c r="G104" s="2063"/>
      <c r="H104" s="2062">
        <v>542.41949999999997</v>
      </c>
      <c r="I104" s="2063"/>
      <c r="J104" s="2063"/>
      <c r="K104" s="2062">
        <v>406.86689999999999</v>
      </c>
      <c r="L104" s="2063"/>
      <c r="M104" s="2063"/>
      <c r="N104" s="2063"/>
      <c r="O104" s="2063"/>
    </row>
    <row r="105" spans="1:15">
      <c r="A105" s="2061">
        <v>1</v>
      </c>
      <c r="B105" s="2063">
        <v>2284.8166000000001</v>
      </c>
      <c r="C105" s="2063">
        <f>B105-B104</f>
        <v>1.8399999999928696E-2</v>
      </c>
      <c r="D105" s="2063">
        <f>ROUND(C105*D$100,2)</f>
        <v>55.2</v>
      </c>
      <c r="E105" s="2063">
        <v>2737.5774999999999</v>
      </c>
      <c r="F105" s="2063">
        <f>E105-E104</f>
        <v>3.5199999999804277E-2</v>
      </c>
      <c r="G105" s="2063">
        <f>ROUND(F105*G$100,2)</f>
        <v>211.2</v>
      </c>
      <c r="H105" s="2063">
        <v>542.43020000000001</v>
      </c>
      <c r="I105" s="2063">
        <f>H105-H104</f>
        <v>1.0700000000042564E-2</v>
      </c>
      <c r="J105" s="2063">
        <f>ROUND(I105*J$100,2)</f>
        <v>32.1</v>
      </c>
      <c r="K105" s="2063">
        <v>406.8802</v>
      </c>
      <c r="L105" s="2063">
        <f>K105-K104</f>
        <v>1.3300000000015189E-2</v>
      </c>
      <c r="M105" s="2063">
        <f>ROUND(L105*M$100,2)</f>
        <v>79.8</v>
      </c>
      <c r="N105" s="2063">
        <f>D105+G105</f>
        <v>266.39999999999998</v>
      </c>
      <c r="O105" s="2063">
        <f>J105+M105</f>
        <v>111.9</v>
      </c>
    </row>
    <row r="106" spans="1:15">
      <c r="A106" s="2061">
        <v>2</v>
      </c>
      <c r="B106" s="2063">
        <v>2284.8349000000003</v>
      </c>
      <c r="C106" s="2063">
        <f t="shared" ref="C106:C128" si="20">B106-B105</f>
        <v>1.8300000000181171E-2</v>
      </c>
      <c r="D106" s="2063">
        <f t="shared" ref="D106:D128" si="21">ROUND(C106*D$100,2)</f>
        <v>54.9</v>
      </c>
      <c r="E106" s="2063">
        <v>2737.6113</v>
      </c>
      <c r="F106" s="2063">
        <f t="shared" ref="F106:F128" si="22">E106-E105</f>
        <v>3.3800000000155705E-2</v>
      </c>
      <c r="G106" s="2063">
        <f t="shared" ref="G106:G128" si="23">ROUND(F106*G$100,2)</f>
        <v>202.8</v>
      </c>
      <c r="H106" s="2063">
        <v>542.44000000000005</v>
      </c>
      <c r="I106" s="2063">
        <f t="shared" ref="I106:I128" si="24">H106-H105</f>
        <v>9.8000000000411092E-3</v>
      </c>
      <c r="J106" s="2063">
        <f t="shared" ref="J106:J128" si="25">ROUND(I106*J$100,2)</f>
        <v>29.4</v>
      </c>
      <c r="K106" s="2063">
        <v>406.89319999999998</v>
      </c>
      <c r="L106" s="2063">
        <f t="shared" ref="L106:L128" si="26">K106-K105</f>
        <v>1.2999999999976808E-2</v>
      </c>
      <c r="M106" s="2063">
        <f t="shared" ref="M106:M128" si="27">ROUND(L106*M$100,2)</f>
        <v>78</v>
      </c>
      <c r="N106" s="2063">
        <f t="shared" ref="N106:N128" si="28">D106+G106</f>
        <v>257.7</v>
      </c>
      <c r="O106" s="2063">
        <f t="shared" ref="O106:O128" si="29">J106+M106</f>
        <v>107.4</v>
      </c>
    </row>
    <row r="107" spans="1:15">
      <c r="A107" s="2061">
        <v>3</v>
      </c>
      <c r="B107" s="2063">
        <v>2284.8533000000002</v>
      </c>
      <c r="C107" s="2063">
        <f t="shared" si="20"/>
        <v>1.8399999999928696E-2</v>
      </c>
      <c r="D107" s="2063">
        <f t="shared" si="21"/>
        <v>55.2</v>
      </c>
      <c r="E107" s="2063">
        <v>2737.6451000000002</v>
      </c>
      <c r="F107" s="2063">
        <f t="shared" si="22"/>
        <v>3.3800000000155705E-2</v>
      </c>
      <c r="G107" s="2063">
        <f t="shared" si="23"/>
        <v>202.8</v>
      </c>
      <c r="H107" s="2063">
        <v>542.44960000000003</v>
      </c>
      <c r="I107" s="2063">
        <f t="shared" si="24"/>
        <v>9.5999999999776264E-3</v>
      </c>
      <c r="J107" s="2063">
        <f t="shared" si="25"/>
        <v>28.8</v>
      </c>
      <c r="K107" s="2063">
        <v>406.9058</v>
      </c>
      <c r="L107" s="2063">
        <f t="shared" si="26"/>
        <v>1.2600000000020373E-2</v>
      </c>
      <c r="M107" s="2063">
        <f t="shared" si="27"/>
        <v>75.599999999999994</v>
      </c>
      <c r="N107" s="2063">
        <f t="shared" si="28"/>
        <v>258</v>
      </c>
      <c r="O107" s="2063">
        <f t="shared" si="29"/>
        <v>104.39999999999999</v>
      </c>
    </row>
    <row r="108" spans="1:15">
      <c r="A108" s="2061">
        <v>4</v>
      </c>
      <c r="B108" s="2063">
        <v>2284.8716000000004</v>
      </c>
      <c r="C108" s="2063">
        <f t="shared" si="20"/>
        <v>1.8300000000181171E-2</v>
      </c>
      <c r="D108" s="2066">
        <f t="shared" si="21"/>
        <v>54.9</v>
      </c>
      <c r="E108" s="2066">
        <v>2737.6784000000002</v>
      </c>
      <c r="F108" s="2066">
        <f t="shared" si="22"/>
        <v>3.3300000000053842E-2</v>
      </c>
      <c r="G108" s="2066">
        <f t="shared" si="23"/>
        <v>199.8</v>
      </c>
      <c r="H108" s="2063">
        <v>542.45820000000003</v>
      </c>
      <c r="I108" s="2063">
        <f t="shared" si="24"/>
        <v>8.6000000000012733E-3</v>
      </c>
      <c r="J108" s="2063">
        <f t="shared" si="25"/>
        <v>25.8</v>
      </c>
      <c r="K108" s="2063">
        <v>406.91820000000001</v>
      </c>
      <c r="L108" s="2063">
        <f t="shared" si="26"/>
        <v>1.2400000000013733E-2</v>
      </c>
      <c r="M108" s="2063">
        <f t="shared" si="27"/>
        <v>74.400000000000006</v>
      </c>
      <c r="N108" s="2063">
        <f t="shared" si="28"/>
        <v>254.70000000000002</v>
      </c>
      <c r="O108" s="2063">
        <f t="shared" si="29"/>
        <v>100.2</v>
      </c>
    </row>
    <row r="109" spans="1:15">
      <c r="A109" s="2061">
        <v>5</v>
      </c>
      <c r="B109" s="2063">
        <v>2284.8898000000004</v>
      </c>
      <c r="C109" s="2063">
        <f t="shared" si="20"/>
        <v>1.81999999999789E-2</v>
      </c>
      <c r="D109" s="2066">
        <f t="shared" si="21"/>
        <v>54.6</v>
      </c>
      <c r="E109" s="2066">
        <v>2737.7107000000001</v>
      </c>
      <c r="F109" s="2066">
        <f t="shared" si="22"/>
        <v>3.2299999999850115E-2</v>
      </c>
      <c r="G109" s="2066">
        <f t="shared" si="23"/>
        <v>193.8</v>
      </c>
      <c r="H109" s="2063">
        <v>542.46840000000009</v>
      </c>
      <c r="I109" s="2063">
        <f t="shared" si="24"/>
        <v>1.0200000000054388E-2</v>
      </c>
      <c r="J109" s="2063">
        <f t="shared" si="25"/>
        <v>30.6</v>
      </c>
      <c r="K109" s="2063">
        <v>406.93029999999999</v>
      </c>
      <c r="L109" s="2063">
        <f t="shared" si="26"/>
        <v>1.2099999999975353E-2</v>
      </c>
      <c r="M109" s="2063">
        <f t="shared" si="27"/>
        <v>72.599999999999994</v>
      </c>
      <c r="N109" s="2063">
        <f t="shared" si="28"/>
        <v>248.4</v>
      </c>
      <c r="O109" s="2063">
        <f t="shared" si="29"/>
        <v>103.19999999999999</v>
      </c>
    </row>
    <row r="110" spans="1:15">
      <c r="A110" s="2061">
        <v>6</v>
      </c>
      <c r="B110" s="2063">
        <v>2284.9088000000002</v>
      </c>
      <c r="C110" s="2063">
        <f t="shared" si="20"/>
        <v>1.8999999999778083E-2</v>
      </c>
      <c r="D110" s="2066">
        <f t="shared" si="21"/>
        <v>57</v>
      </c>
      <c r="E110" s="2066">
        <v>2737.7444</v>
      </c>
      <c r="F110" s="2066">
        <f t="shared" si="22"/>
        <v>3.3699999999953434E-2</v>
      </c>
      <c r="G110" s="2066">
        <f t="shared" si="23"/>
        <v>202.2</v>
      </c>
      <c r="H110" s="2063">
        <v>542.47810000000004</v>
      </c>
      <c r="I110" s="2063">
        <f t="shared" si="24"/>
        <v>9.6999999999525244E-3</v>
      </c>
      <c r="J110" s="2063">
        <f t="shared" si="25"/>
        <v>29.1</v>
      </c>
      <c r="K110" s="2063">
        <v>406.94319999999999</v>
      </c>
      <c r="L110" s="2063">
        <f t="shared" si="26"/>
        <v>1.290000000000191E-2</v>
      </c>
      <c r="M110" s="2063">
        <f t="shared" si="27"/>
        <v>77.400000000000006</v>
      </c>
      <c r="N110" s="2063">
        <f t="shared" si="28"/>
        <v>259.2</v>
      </c>
      <c r="O110" s="2063">
        <f t="shared" si="29"/>
        <v>106.5</v>
      </c>
    </row>
    <row r="111" spans="1:15">
      <c r="A111" s="2061">
        <v>7</v>
      </c>
      <c r="B111" s="2063">
        <v>2284.9398000000001</v>
      </c>
      <c r="C111" s="2063">
        <f t="shared" si="20"/>
        <v>3.0999999999949068E-2</v>
      </c>
      <c r="D111" s="2066">
        <f t="shared" si="21"/>
        <v>93</v>
      </c>
      <c r="E111" s="2066">
        <v>2737.7825000000003</v>
      </c>
      <c r="F111" s="2066">
        <f t="shared" si="22"/>
        <v>3.8100000000213186E-2</v>
      </c>
      <c r="G111" s="2066">
        <f t="shared" si="23"/>
        <v>228.6</v>
      </c>
      <c r="H111" s="2063">
        <v>542.50380000000007</v>
      </c>
      <c r="I111" s="2063">
        <f t="shared" si="24"/>
        <v>2.5700000000028922E-2</v>
      </c>
      <c r="J111" s="2063">
        <f t="shared" si="25"/>
        <v>77.099999999999994</v>
      </c>
      <c r="K111" s="2063">
        <v>406.9572</v>
      </c>
      <c r="L111" s="2063">
        <f t="shared" si="26"/>
        <v>1.4000000000010004E-2</v>
      </c>
      <c r="M111" s="2063">
        <f t="shared" si="27"/>
        <v>84</v>
      </c>
      <c r="N111" s="2063">
        <f t="shared" si="28"/>
        <v>321.60000000000002</v>
      </c>
      <c r="O111" s="2063">
        <f t="shared" si="29"/>
        <v>161.1</v>
      </c>
    </row>
    <row r="112" spans="1:15">
      <c r="A112" s="2061">
        <v>8</v>
      </c>
      <c r="B112" s="2063">
        <v>2284.9951000000001</v>
      </c>
      <c r="C112" s="2063">
        <f t="shared" si="20"/>
        <v>5.5299999999988358E-2</v>
      </c>
      <c r="D112" s="2066">
        <f t="shared" si="21"/>
        <v>165.9</v>
      </c>
      <c r="E112" s="2066">
        <v>2737.8268000000003</v>
      </c>
      <c r="F112" s="2066">
        <f t="shared" si="22"/>
        <v>4.43000000000211E-2</v>
      </c>
      <c r="G112" s="2066">
        <f t="shared" si="23"/>
        <v>265.8</v>
      </c>
      <c r="H112" s="2063">
        <v>542.54510000000005</v>
      </c>
      <c r="I112" s="2063">
        <f t="shared" si="24"/>
        <v>4.1299999999978354E-2</v>
      </c>
      <c r="J112" s="2063">
        <f t="shared" si="25"/>
        <v>123.9</v>
      </c>
      <c r="K112" s="2063">
        <v>406.971</v>
      </c>
      <c r="L112" s="2063">
        <f t="shared" si="26"/>
        <v>1.3800000000003365E-2</v>
      </c>
      <c r="M112" s="2063">
        <f t="shared" si="27"/>
        <v>82.8</v>
      </c>
      <c r="N112" s="2063">
        <f t="shared" si="28"/>
        <v>431.70000000000005</v>
      </c>
      <c r="O112" s="2063">
        <f t="shared" si="29"/>
        <v>206.7</v>
      </c>
    </row>
    <row r="113" spans="1:15">
      <c r="A113" s="2061">
        <v>9</v>
      </c>
      <c r="B113" s="2063">
        <v>2285.0803000000001</v>
      </c>
      <c r="C113" s="2063">
        <f t="shared" si="20"/>
        <v>8.5199999999986176E-2</v>
      </c>
      <c r="D113" s="2066">
        <f t="shared" si="21"/>
        <v>255.6</v>
      </c>
      <c r="E113" s="2066">
        <v>2737.8786000000005</v>
      </c>
      <c r="F113" s="2066">
        <f t="shared" si="22"/>
        <v>5.1800000000184809E-2</v>
      </c>
      <c r="G113" s="2066">
        <f t="shared" si="23"/>
        <v>310.8</v>
      </c>
      <c r="H113" s="2063">
        <v>542.59690000000001</v>
      </c>
      <c r="I113" s="2063">
        <f t="shared" si="24"/>
        <v>5.1799999999957436E-2</v>
      </c>
      <c r="J113" s="2063">
        <f t="shared" si="25"/>
        <v>155.4</v>
      </c>
      <c r="K113" s="2063">
        <v>406.98750000000001</v>
      </c>
      <c r="L113" s="2063">
        <f t="shared" si="26"/>
        <v>1.6500000000007731E-2</v>
      </c>
      <c r="M113" s="2063">
        <f t="shared" si="27"/>
        <v>99</v>
      </c>
      <c r="N113" s="2063">
        <f t="shared" si="28"/>
        <v>566.4</v>
      </c>
      <c r="O113" s="2063">
        <f t="shared" si="29"/>
        <v>254.4</v>
      </c>
    </row>
    <row r="114" spans="1:15">
      <c r="A114" s="2061">
        <v>10</v>
      </c>
      <c r="B114" s="2063">
        <v>2285.17</v>
      </c>
      <c r="C114" s="2063">
        <f t="shared" si="20"/>
        <v>8.9699999999993452E-2</v>
      </c>
      <c r="D114" s="2066">
        <f t="shared" si="21"/>
        <v>269.10000000000002</v>
      </c>
      <c r="E114" s="2066">
        <v>2737.9302000000002</v>
      </c>
      <c r="F114" s="2066">
        <f t="shared" si="22"/>
        <v>5.1599999999780266E-2</v>
      </c>
      <c r="G114" s="2066">
        <f t="shared" si="23"/>
        <v>309.60000000000002</v>
      </c>
      <c r="H114" s="2063">
        <v>542.65830000000005</v>
      </c>
      <c r="I114" s="2063">
        <f t="shared" si="24"/>
        <v>6.1400000000048749E-2</v>
      </c>
      <c r="J114" s="2063">
        <f t="shared" si="25"/>
        <v>184.2</v>
      </c>
      <c r="K114" s="2063">
        <v>407.0034</v>
      </c>
      <c r="L114" s="2063">
        <f t="shared" si="26"/>
        <v>1.5899999999987813E-2</v>
      </c>
      <c r="M114" s="2063">
        <f t="shared" si="27"/>
        <v>95.4</v>
      </c>
      <c r="N114" s="2063">
        <f t="shared" si="28"/>
        <v>578.70000000000005</v>
      </c>
      <c r="O114" s="2063">
        <f t="shared" si="29"/>
        <v>279.60000000000002</v>
      </c>
    </row>
    <row r="115" spans="1:15">
      <c r="A115" s="2061">
        <v>11</v>
      </c>
      <c r="B115" s="2063">
        <v>2285.27</v>
      </c>
      <c r="C115" s="2063">
        <f t="shared" si="20"/>
        <v>9.9999999999909051E-2</v>
      </c>
      <c r="D115" s="2066">
        <f t="shared" si="21"/>
        <v>300</v>
      </c>
      <c r="E115" s="2066">
        <v>2737.9825000000001</v>
      </c>
      <c r="F115" s="2066">
        <f t="shared" si="22"/>
        <v>5.2299999999831925E-2</v>
      </c>
      <c r="G115" s="2066">
        <f t="shared" si="23"/>
        <v>313.8</v>
      </c>
      <c r="H115" s="2063">
        <v>542.7238000000001</v>
      </c>
      <c r="I115" s="2063">
        <f t="shared" si="24"/>
        <v>6.5500000000042746E-2</v>
      </c>
      <c r="J115" s="2063">
        <f t="shared" si="25"/>
        <v>196.5</v>
      </c>
      <c r="K115" s="2063">
        <v>407.0197</v>
      </c>
      <c r="L115" s="2063">
        <f t="shared" si="26"/>
        <v>1.6300000000001091E-2</v>
      </c>
      <c r="M115" s="2063">
        <f t="shared" si="27"/>
        <v>97.8</v>
      </c>
      <c r="N115" s="2063">
        <f t="shared" si="28"/>
        <v>613.79999999999995</v>
      </c>
      <c r="O115" s="2063">
        <f t="shared" si="29"/>
        <v>294.3</v>
      </c>
    </row>
    <row r="116" spans="1:15">
      <c r="A116" s="2061">
        <v>12</v>
      </c>
      <c r="B116" s="2063">
        <v>2285.3562999999999</v>
      </c>
      <c r="C116" s="2063">
        <f t="shared" si="20"/>
        <v>8.6299999999937427E-2</v>
      </c>
      <c r="D116" s="2066">
        <f t="shared" si="21"/>
        <v>258.89999999999998</v>
      </c>
      <c r="E116" s="2066">
        <v>2738.0300999999999</v>
      </c>
      <c r="F116" s="2066">
        <f t="shared" si="22"/>
        <v>4.7599999999874854E-2</v>
      </c>
      <c r="G116" s="2066">
        <f t="shared" si="23"/>
        <v>285.60000000000002</v>
      </c>
      <c r="H116" s="2063">
        <v>542.78440000000012</v>
      </c>
      <c r="I116" s="2063">
        <f t="shared" si="24"/>
        <v>6.0600000000022192E-2</v>
      </c>
      <c r="J116" s="2063">
        <f t="shared" si="25"/>
        <v>181.8</v>
      </c>
      <c r="K116" s="2063">
        <v>407.03440000000001</v>
      </c>
      <c r="L116" s="2063">
        <f t="shared" si="26"/>
        <v>1.470000000000482E-2</v>
      </c>
      <c r="M116" s="2063">
        <f t="shared" si="27"/>
        <v>88.2</v>
      </c>
      <c r="N116" s="2063">
        <f t="shared" si="28"/>
        <v>544.5</v>
      </c>
      <c r="O116" s="2063">
        <f t="shared" si="29"/>
        <v>270</v>
      </c>
    </row>
    <row r="117" spans="1:15">
      <c r="A117" s="2061">
        <v>13</v>
      </c>
      <c r="B117" s="2063">
        <v>2285.4488999999999</v>
      </c>
      <c r="C117" s="2063">
        <f t="shared" si="20"/>
        <v>9.2599999999947613E-2</v>
      </c>
      <c r="D117" s="2066">
        <f t="shared" si="21"/>
        <v>277.8</v>
      </c>
      <c r="E117" s="2066">
        <v>2738.0816999999997</v>
      </c>
      <c r="F117" s="2066">
        <f t="shared" si="22"/>
        <v>5.1599999999780266E-2</v>
      </c>
      <c r="G117" s="2066">
        <f t="shared" si="23"/>
        <v>309.60000000000002</v>
      </c>
      <c r="H117" s="2063">
        <v>542.85040000000015</v>
      </c>
      <c r="I117" s="2063">
        <f t="shared" si="24"/>
        <v>6.6000000000030923E-2</v>
      </c>
      <c r="J117" s="2063">
        <f t="shared" si="25"/>
        <v>198</v>
      </c>
      <c r="K117" s="2063">
        <v>407.05180000000001</v>
      </c>
      <c r="L117" s="2063">
        <f t="shared" si="26"/>
        <v>1.7400000000009186E-2</v>
      </c>
      <c r="M117" s="2063">
        <f t="shared" si="27"/>
        <v>104.4</v>
      </c>
      <c r="N117" s="2063">
        <f t="shared" si="28"/>
        <v>587.40000000000009</v>
      </c>
      <c r="O117" s="2063">
        <f t="shared" si="29"/>
        <v>302.39999999999998</v>
      </c>
    </row>
    <row r="118" spans="1:15">
      <c r="A118" s="2061">
        <v>14</v>
      </c>
      <c r="B118" s="2063">
        <v>2285.5477999999998</v>
      </c>
      <c r="C118" s="2063">
        <f t="shared" si="20"/>
        <v>9.8899999999957799E-2</v>
      </c>
      <c r="D118" s="2066">
        <f t="shared" si="21"/>
        <v>296.7</v>
      </c>
      <c r="E118" s="2066">
        <v>2738.1345999999999</v>
      </c>
      <c r="F118" s="2066">
        <f t="shared" si="22"/>
        <v>5.290000000013606E-2</v>
      </c>
      <c r="G118" s="2066">
        <f t="shared" si="23"/>
        <v>317.39999999999998</v>
      </c>
      <c r="H118" s="2063">
        <v>542.9149000000001</v>
      </c>
      <c r="I118" s="2063">
        <f t="shared" si="24"/>
        <v>6.4499999999952706E-2</v>
      </c>
      <c r="J118" s="2063">
        <f t="shared" si="25"/>
        <v>193.5</v>
      </c>
      <c r="K118" s="2063">
        <v>407.06850000000003</v>
      </c>
      <c r="L118" s="2063">
        <f t="shared" si="26"/>
        <v>1.670000000001437E-2</v>
      </c>
      <c r="M118" s="2063">
        <f t="shared" si="27"/>
        <v>100.2</v>
      </c>
      <c r="N118" s="2063">
        <f t="shared" si="28"/>
        <v>614.09999999999991</v>
      </c>
      <c r="O118" s="2063">
        <f t="shared" si="29"/>
        <v>293.7</v>
      </c>
    </row>
    <row r="119" spans="1:15">
      <c r="A119" s="2061">
        <v>15</v>
      </c>
      <c r="B119" s="2063">
        <v>2285.6581999999999</v>
      </c>
      <c r="C119" s="2063">
        <f t="shared" si="20"/>
        <v>0.11040000000002692</v>
      </c>
      <c r="D119" s="2066">
        <f t="shared" si="21"/>
        <v>331.2</v>
      </c>
      <c r="E119" s="2066">
        <v>2738.1889999999999</v>
      </c>
      <c r="F119" s="2066">
        <f t="shared" si="22"/>
        <v>5.4399999999986903E-2</v>
      </c>
      <c r="G119" s="2066">
        <f t="shared" si="23"/>
        <v>326.39999999999998</v>
      </c>
      <c r="H119" s="2063">
        <v>542.98080000000016</v>
      </c>
      <c r="I119" s="2063">
        <f t="shared" si="24"/>
        <v>6.5900000000056025E-2</v>
      </c>
      <c r="J119" s="2063">
        <f t="shared" si="25"/>
        <v>197.7</v>
      </c>
      <c r="K119" s="2063">
        <v>407.08610000000004</v>
      </c>
      <c r="L119" s="2063">
        <f t="shared" si="26"/>
        <v>1.7600000000015825E-2</v>
      </c>
      <c r="M119" s="2063">
        <f t="shared" si="27"/>
        <v>105.6</v>
      </c>
      <c r="N119" s="2063">
        <f t="shared" si="28"/>
        <v>657.59999999999991</v>
      </c>
      <c r="O119" s="2063">
        <f t="shared" si="29"/>
        <v>303.29999999999995</v>
      </c>
    </row>
    <row r="120" spans="1:15">
      <c r="A120" s="2061">
        <v>16</v>
      </c>
      <c r="B120" s="2063">
        <v>2285.7525000000001</v>
      </c>
      <c r="C120" s="2063">
        <f t="shared" si="20"/>
        <v>9.4300000000202999E-2</v>
      </c>
      <c r="D120" s="2066">
        <f t="shared" si="21"/>
        <v>282.89999999999998</v>
      </c>
      <c r="E120" s="2066">
        <v>2738.2469999999998</v>
      </c>
      <c r="F120" s="2066">
        <f t="shared" si="22"/>
        <v>5.7999999999992724E-2</v>
      </c>
      <c r="G120" s="2066">
        <f t="shared" si="23"/>
        <v>348</v>
      </c>
      <c r="H120" s="2063">
        <v>543.04420000000016</v>
      </c>
      <c r="I120" s="2063">
        <f t="shared" si="24"/>
        <v>6.3400000000001455E-2</v>
      </c>
      <c r="J120" s="2063">
        <f t="shared" si="25"/>
        <v>190.2</v>
      </c>
      <c r="K120" s="2063">
        <v>407.10610000000003</v>
      </c>
      <c r="L120" s="2063">
        <f t="shared" si="26"/>
        <v>1.999999999998181E-2</v>
      </c>
      <c r="M120" s="2063">
        <f t="shared" si="27"/>
        <v>120</v>
      </c>
      <c r="N120" s="2063">
        <f t="shared" si="28"/>
        <v>630.9</v>
      </c>
      <c r="O120" s="2063">
        <f t="shared" si="29"/>
        <v>310.2</v>
      </c>
    </row>
    <row r="121" spans="1:15">
      <c r="A121" s="2061">
        <v>17</v>
      </c>
      <c r="B121" s="2063">
        <v>2285.8214000000003</v>
      </c>
      <c r="C121" s="2063">
        <f t="shared" si="20"/>
        <v>6.8900000000212458E-2</v>
      </c>
      <c r="D121" s="2066">
        <f t="shared" si="21"/>
        <v>206.7</v>
      </c>
      <c r="E121" s="2066">
        <v>2738.2981999999997</v>
      </c>
      <c r="F121" s="2066">
        <f t="shared" si="22"/>
        <v>5.1199999999880674E-2</v>
      </c>
      <c r="G121" s="2066">
        <f t="shared" si="23"/>
        <v>307.2</v>
      </c>
      <c r="H121" s="2063">
        <v>543.09960000000012</v>
      </c>
      <c r="I121" s="2063">
        <f t="shared" si="24"/>
        <v>5.5399999999963256E-2</v>
      </c>
      <c r="J121" s="2063">
        <f t="shared" si="25"/>
        <v>166.2</v>
      </c>
      <c r="K121" s="2063">
        <v>407.1241</v>
      </c>
      <c r="L121" s="2063">
        <f t="shared" si="26"/>
        <v>1.799999999997226E-2</v>
      </c>
      <c r="M121" s="2063">
        <f t="shared" si="27"/>
        <v>108</v>
      </c>
      <c r="N121" s="2063">
        <f t="shared" si="28"/>
        <v>513.9</v>
      </c>
      <c r="O121" s="2063">
        <f t="shared" si="29"/>
        <v>274.2</v>
      </c>
    </row>
    <row r="122" spans="1:15">
      <c r="A122" s="2061">
        <v>18</v>
      </c>
      <c r="B122" s="2063">
        <v>2285.8687000000004</v>
      </c>
      <c r="C122" s="2063">
        <f t="shared" si="20"/>
        <v>4.7300000000177533E-2</v>
      </c>
      <c r="D122" s="2066">
        <f t="shared" si="21"/>
        <v>141.9</v>
      </c>
      <c r="E122" s="2066">
        <v>2738.3473999999997</v>
      </c>
      <c r="F122" s="2066">
        <f t="shared" si="22"/>
        <v>4.9199999999927968E-2</v>
      </c>
      <c r="G122" s="2066">
        <f t="shared" si="23"/>
        <v>295.2</v>
      </c>
      <c r="H122" s="2063">
        <v>543.11810000000014</v>
      </c>
      <c r="I122" s="2063">
        <f t="shared" si="24"/>
        <v>1.850000000001728E-2</v>
      </c>
      <c r="J122" s="2063">
        <f t="shared" si="25"/>
        <v>55.5</v>
      </c>
      <c r="K122" s="2063">
        <v>407.14280000000002</v>
      </c>
      <c r="L122" s="2063">
        <f t="shared" si="26"/>
        <v>1.870000000002392E-2</v>
      </c>
      <c r="M122" s="2063">
        <f t="shared" si="27"/>
        <v>112.2</v>
      </c>
      <c r="N122" s="2063">
        <f t="shared" si="28"/>
        <v>437.1</v>
      </c>
      <c r="O122" s="2063">
        <f t="shared" si="29"/>
        <v>167.7</v>
      </c>
    </row>
    <row r="123" spans="1:15">
      <c r="A123" s="2061">
        <v>19</v>
      </c>
      <c r="B123" s="2063">
        <v>2285.8987000000006</v>
      </c>
      <c r="C123" s="2063">
        <f t="shared" si="20"/>
        <v>3.0000000000200089E-2</v>
      </c>
      <c r="D123" s="2066">
        <f t="shared" si="21"/>
        <v>90</v>
      </c>
      <c r="E123" s="2066">
        <v>2738.3893999999996</v>
      </c>
      <c r="F123" s="2066">
        <f t="shared" si="22"/>
        <v>4.1999999999916326E-2</v>
      </c>
      <c r="G123" s="2066">
        <f t="shared" si="23"/>
        <v>252</v>
      </c>
      <c r="H123" s="2063">
        <v>543.13000000000011</v>
      </c>
      <c r="I123" s="2063">
        <f t="shared" si="24"/>
        <v>1.1899999999968713E-2</v>
      </c>
      <c r="J123" s="2063">
        <f t="shared" si="25"/>
        <v>35.700000000000003</v>
      </c>
      <c r="K123" s="2063">
        <v>407.15970000000004</v>
      </c>
      <c r="L123" s="2063">
        <f t="shared" si="26"/>
        <v>1.6900000000021009E-2</v>
      </c>
      <c r="M123" s="2063">
        <f t="shared" si="27"/>
        <v>101.4</v>
      </c>
      <c r="N123" s="2063">
        <f t="shared" si="28"/>
        <v>342</v>
      </c>
      <c r="O123" s="2063">
        <f t="shared" si="29"/>
        <v>137.10000000000002</v>
      </c>
    </row>
    <row r="124" spans="1:15">
      <c r="A124" s="2061">
        <v>20</v>
      </c>
      <c r="B124" s="2063">
        <v>2285.9214000000006</v>
      </c>
      <c r="C124" s="2063">
        <f t="shared" si="20"/>
        <v>2.2699999999986176E-2</v>
      </c>
      <c r="D124" s="2066">
        <f t="shared" si="21"/>
        <v>68.099999999999994</v>
      </c>
      <c r="E124" s="2066">
        <v>2738.4317999999994</v>
      </c>
      <c r="F124" s="2066">
        <f t="shared" si="22"/>
        <v>4.2399999999815918E-2</v>
      </c>
      <c r="G124" s="2066">
        <f t="shared" si="23"/>
        <v>254.4</v>
      </c>
      <c r="H124" s="2063">
        <v>543.14050000000009</v>
      </c>
      <c r="I124" s="2063">
        <f t="shared" si="24"/>
        <v>1.0499999999979082E-2</v>
      </c>
      <c r="J124" s="2063">
        <f t="shared" si="25"/>
        <v>31.5</v>
      </c>
      <c r="K124" s="2063">
        <v>407.17590000000007</v>
      </c>
      <c r="L124" s="2063">
        <f t="shared" si="26"/>
        <v>1.6200000000026193E-2</v>
      </c>
      <c r="M124" s="2063">
        <f t="shared" si="27"/>
        <v>97.2</v>
      </c>
      <c r="N124" s="2063">
        <f t="shared" si="28"/>
        <v>322.5</v>
      </c>
      <c r="O124" s="2063">
        <f t="shared" si="29"/>
        <v>128.69999999999999</v>
      </c>
    </row>
    <row r="125" spans="1:15">
      <c r="A125" s="2061">
        <v>21</v>
      </c>
      <c r="B125" s="2063">
        <v>2285.9442000000008</v>
      </c>
      <c r="C125" s="2063">
        <f t="shared" si="20"/>
        <v>2.2800000000188447E-2</v>
      </c>
      <c r="D125" s="2066">
        <f t="shared" si="21"/>
        <v>68.400000000000006</v>
      </c>
      <c r="E125" s="2066">
        <v>2738.4730999999992</v>
      </c>
      <c r="F125" s="2066">
        <f t="shared" si="22"/>
        <v>4.1299999999864667E-2</v>
      </c>
      <c r="G125" s="2066">
        <f t="shared" si="23"/>
        <v>247.8</v>
      </c>
      <c r="H125" s="2063">
        <v>543.14990000000012</v>
      </c>
      <c r="I125" s="2063">
        <f t="shared" si="24"/>
        <v>9.4000000000278305E-3</v>
      </c>
      <c r="J125" s="2063">
        <f t="shared" si="25"/>
        <v>28.2</v>
      </c>
      <c r="K125" s="2063">
        <v>407.19140000000004</v>
      </c>
      <c r="L125" s="2063">
        <f t="shared" si="26"/>
        <v>1.5499999999974534E-2</v>
      </c>
      <c r="M125" s="2063">
        <f t="shared" si="27"/>
        <v>93</v>
      </c>
      <c r="N125" s="2063">
        <f t="shared" si="28"/>
        <v>316.20000000000005</v>
      </c>
      <c r="O125" s="2063">
        <f t="shared" si="29"/>
        <v>121.2</v>
      </c>
    </row>
    <row r="126" spans="1:15">
      <c r="A126" s="2061">
        <v>22</v>
      </c>
      <c r="B126" s="2063">
        <v>2285.9514000000008</v>
      </c>
      <c r="C126" s="2063">
        <f t="shared" si="20"/>
        <v>7.2000000000116415E-3</v>
      </c>
      <c r="D126" s="2066">
        <f t="shared" si="21"/>
        <v>21.6</v>
      </c>
      <c r="E126" s="2066">
        <v>2738.5109999999991</v>
      </c>
      <c r="F126" s="2066">
        <f t="shared" si="22"/>
        <v>3.7899999999808642E-2</v>
      </c>
      <c r="G126" s="2066">
        <f t="shared" si="23"/>
        <v>227.4</v>
      </c>
      <c r="H126" s="2063">
        <v>543.15620000000013</v>
      </c>
      <c r="I126" s="2063">
        <f t="shared" si="24"/>
        <v>6.3000000000101863E-3</v>
      </c>
      <c r="J126" s="2063">
        <f t="shared" si="25"/>
        <v>18.899999999999999</v>
      </c>
      <c r="K126" s="2063">
        <v>407.20590000000004</v>
      </c>
      <c r="L126" s="2063">
        <f t="shared" si="26"/>
        <v>1.4499999999998181E-2</v>
      </c>
      <c r="M126" s="2063">
        <f t="shared" si="27"/>
        <v>87</v>
      </c>
      <c r="N126" s="2063">
        <f t="shared" si="28"/>
        <v>249</v>
      </c>
      <c r="O126" s="2063">
        <f t="shared" si="29"/>
        <v>105.9</v>
      </c>
    </row>
    <row r="127" spans="1:15">
      <c r="A127" s="2061">
        <v>23</v>
      </c>
      <c r="B127" s="2063">
        <v>2285.9567000000006</v>
      </c>
      <c r="C127" s="2063">
        <f t="shared" si="20"/>
        <v>5.2999999998064595E-3</v>
      </c>
      <c r="D127" s="2063">
        <f t="shared" si="21"/>
        <v>15.9</v>
      </c>
      <c r="E127" s="2063">
        <v>2738.5462999999991</v>
      </c>
      <c r="F127" s="2063">
        <f t="shared" si="22"/>
        <v>3.5300000000006548E-2</v>
      </c>
      <c r="G127" s="2063">
        <f t="shared" si="23"/>
        <v>211.8</v>
      </c>
      <c r="H127" s="2063">
        <v>543.16080000000011</v>
      </c>
      <c r="I127" s="2063">
        <f t="shared" si="24"/>
        <v>4.5999999999821739E-3</v>
      </c>
      <c r="J127" s="2063">
        <f t="shared" si="25"/>
        <v>13.8</v>
      </c>
      <c r="K127" s="2063">
        <v>407.21690000000007</v>
      </c>
      <c r="L127" s="2063">
        <f t="shared" si="26"/>
        <v>1.1000000000024102E-2</v>
      </c>
      <c r="M127" s="2063">
        <f t="shared" si="27"/>
        <v>66</v>
      </c>
      <c r="N127" s="2063">
        <f t="shared" si="28"/>
        <v>227.70000000000002</v>
      </c>
      <c r="O127" s="2063">
        <f t="shared" si="29"/>
        <v>79.8</v>
      </c>
    </row>
    <row r="128" spans="1:15">
      <c r="A128" s="2061">
        <v>24</v>
      </c>
      <c r="B128" s="2062">
        <v>2285.9649000000009</v>
      </c>
      <c r="C128" s="2063">
        <f t="shared" si="20"/>
        <v>8.2000000002153683E-3</v>
      </c>
      <c r="D128" s="2063">
        <f t="shared" si="21"/>
        <v>24.6</v>
      </c>
      <c r="E128" s="2062">
        <v>2738.5780999999993</v>
      </c>
      <c r="F128" s="2063">
        <f t="shared" si="22"/>
        <v>3.1800000000202999E-2</v>
      </c>
      <c r="G128" s="2063">
        <f t="shared" si="23"/>
        <v>190.8</v>
      </c>
      <c r="H128" s="2062">
        <v>543.16860000000008</v>
      </c>
      <c r="I128" s="2063">
        <f t="shared" si="24"/>
        <v>7.799999999974716E-3</v>
      </c>
      <c r="J128" s="2063">
        <f t="shared" si="25"/>
        <v>23.4</v>
      </c>
      <c r="K128" s="2063">
        <v>407.22660000000008</v>
      </c>
      <c r="L128" s="2063">
        <f t="shared" si="26"/>
        <v>9.7000000000093678E-3</v>
      </c>
      <c r="M128" s="2063">
        <f t="shared" si="27"/>
        <v>58.2</v>
      </c>
      <c r="N128" s="2063">
        <f t="shared" si="28"/>
        <v>215.4</v>
      </c>
      <c r="O128" s="2063">
        <f t="shared" si="29"/>
        <v>81.599999999999994</v>
      </c>
    </row>
    <row r="129" spans="1:15" ht="29.25" customHeight="1">
      <c r="A129" s="2064" t="s">
        <v>19</v>
      </c>
      <c r="B129" s="2062"/>
      <c r="C129" s="2062">
        <f>SUM(C104:C128)</f>
        <v>1.1667000000006738</v>
      </c>
      <c r="D129" s="2062">
        <f>SUM(D104:D128)</f>
        <v>3500.1</v>
      </c>
      <c r="E129" s="2062"/>
      <c r="F129" s="2062">
        <f>SUM(F104:F128)</f>
        <v>1.0357999999991989</v>
      </c>
      <c r="G129" s="2062">
        <f>SUM(G104:G128)</f>
        <v>6214.7999999999993</v>
      </c>
      <c r="H129" s="2062"/>
      <c r="I129" s="2062">
        <f>SUM(I104:I128)</f>
        <v>0.74910000000011223</v>
      </c>
      <c r="J129" s="2062">
        <f>SUM(J104:J128)</f>
        <v>2247.3000000000002</v>
      </c>
      <c r="K129" s="2062"/>
      <c r="L129" s="2062">
        <f>SUM(L104:L128)</f>
        <v>0.35970000000008895</v>
      </c>
      <c r="M129" s="2062">
        <f>SUM(M104:M128)</f>
        <v>2158.1999999999998</v>
      </c>
      <c r="N129" s="2062">
        <f>SUM(N104:N128)</f>
        <v>9714.9000000000015</v>
      </c>
      <c r="O129" s="2062">
        <f>SUM(O104:O128)</f>
        <v>4405.4999999999991</v>
      </c>
    </row>
    <row r="131" spans="1:15" ht="15.75">
      <c r="E131" s="2052" t="s">
        <v>757</v>
      </c>
      <c r="F131" s="2052"/>
      <c r="G131" s="2052"/>
      <c r="H131" s="2052" t="s">
        <v>758</v>
      </c>
      <c r="I131" s="2052"/>
      <c r="J131" s="2052" t="s">
        <v>759</v>
      </c>
      <c r="K131" s="2052"/>
    </row>
    <row r="134" spans="1:15">
      <c r="A134" s="2048" t="s">
        <v>725</v>
      </c>
      <c r="M134" s="2048" t="s">
        <v>726</v>
      </c>
    </row>
    <row r="135" spans="1:15">
      <c r="A135" s="2048" t="s">
        <v>727</v>
      </c>
      <c r="M135" s="2049" t="s">
        <v>728</v>
      </c>
      <c r="N135" s="2049"/>
      <c r="O135" s="2065"/>
    </row>
    <row r="136" spans="1:15">
      <c r="A136" s="2048" t="s">
        <v>729</v>
      </c>
      <c r="M136" s="2049" t="s">
        <v>771</v>
      </c>
      <c r="N136" s="2049"/>
      <c r="O136" s="2065"/>
    </row>
    <row r="137" spans="1:15" ht="15.75">
      <c r="A137" s="2052" t="s">
        <v>732</v>
      </c>
      <c r="E137" s="3137"/>
      <c r="F137" s="3137"/>
      <c r="G137" s="3137"/>
      <c r="H137" s="3137"/>
      <c r="I137" s="3137"/>
      <c r="J137" s="3137"/>
      <c r="K137" s="2053"/>
      <c r="L137" s="2053"/>
      <c r="M137" s="2049" t="s">
        <v>772</v>
      </c>
      <c r="N137" s="2049"/>
      <c r="O137" s="2065"/>
    </row>
    <row r="138" spans="1:15" ht="15.75">
      <c r="A138" s="3137" t="s">
        <v>762</v>
      </c>
      <c r="B138" s="3137"/>
      <c r="C138" s="3137"/>
      <c r="D138" s="3137"/>
      <c r="E138" s="3137"/>
      <c r="F138" s="3137"/>
      <c r="G138" s="3137"/>
      <c r="H138" s="3137"/>
      <c r="I138" s="3137"/>
      <c r="J138" s="3137"/>
      <c r="K138" s="3137"/>
      <c r="L138" s="3137"/>
      <c r="M138" s="3137"/>
    </row>
    <row r="139" spans="1:15">
      <c r="A139" s="3129" t="s">
        <v>736</v>
      </c>
      <c r="B139" s="3129"/>
      <c r="C139" s="3129"/>
      <c r="D139" s="3129"/>
      <c r="E139" s="3129"/>
      <c r="F139" s="3129"/>
      <c r="G139" s="3129"/>
      <c r="H139" s="3129"/>
      <c r="I139" s="3129"/>
      <c r="J139" s="3129"/>
      <c r="K139" s="3129"/>
      <c r="L139" s="3129"/>
      <c r="M139" s="3129"/>
    </row>
    <row r="140" spans="1:15">
      <c r="A140" s="3130" t="s">
        <v>737</v>
      </c>
      <c r="B140" s="3130"/>
      <c r="C140" s="3130"/>
      <c r="D140" s="3130"/>
      <c r="E140" s="3130"/>
      <c r="F140" s="3130"/>
      <c r="G140" s="3131"/>
      <c r="H140" s="3132">
        <f>[1]Табл.№1вводы!H8</f>
        <v>44727</v>
      </c>
      <c r="I140" s="3131"/>
      <c r="J140" s="3131"/>
      <c r="K140" s="3131"/>
      <c r="L140" s="3131"/>
      <c r="M140" s="3131"/>
      <c r="N140" s="3131"/>
      <c r="O140" s="3131"/>
    </row>
    <row r="142" spans="1:15">
      <c r="A142" s="2054"/>
      <c r="B142" s="3125" t="s">
        <v>738</v>
      </c>
      <c r="C142" s="3126"/>
      <c r="D142" s="3126"/>
      <c r="E142" s="3126"/>
      <c r="F142" s="3126"/>
      <c r="G142" s="3133"/>
      <c r="H142" s="3125" t="s">
        <v>739</v>
      </c>
      <c r="I142" s="3126"/>
      <c r="J142" s="3126"/>
      <c r="K142" s="3126"/>
      <c r="L142" s="3126"/>
      <c r="M142" s="3133"/>
      <c r="N142" s="2054"/>
      <c r="O142" s="2054"/>
    </row>
    <row r="143" spans="1:15">
      <c r="A143" s="2055"/>
      <c r="B143" s="3134" t="s">
        <v>773</v>
      </c>
      <c r="C143" s="3135"/>
      <c r="D143" s="3136"/>
      <c r="E143" s="3134" t="s">
        <v>774</v>
      </c>
      <c r="F143" s="3135"/>
      <c r="G143" s="3136"/>
      <c r="H143" s="3134" t="s">
        <v>773</v>
      </c>
      <c r="I143" s="3135"/>
      <c r="J143" s="3136"/>
      <c r="K143" s="3134" t="s">
        <v>775</v>
      </c>
      <c r="L143" s="3135"/>
      <c r="M143" s="3136"/>
      <c r="N143" s="2056" t="s">
        <v>744</v>
      </c>
      <c r="O143" s="2056" t="s">
        <v>744</v>
      </c>
    </row>
    <row r="144" spans="1:15">
      <c r="A144" s="2056" t="s">
        <v>745</v>
      </c>
      <c r="B144" s="3125" t="s">
        <v>746</v>
      </c>
      <c r="C144" s="3126"/>
      <c r="D144" s="2057">
        <v>6000</v>
      </c>
      <c r="E144" s="3125" t="s">
        <v>746</v>
      </c>
      <c r="F144" s="3126"/>
      <c r="G144" s="2057">
        <v>6000</v>
      </c>
      <c r="H144" s="3125" t="s">
        <v>746</v>
      </c>
      <c r="I144" s="3126"/>
      <c r="J144" s="2057">
        <v>6000</v>
      </c>
      <c r="K144" s="3125" t="s">
        <v>746</v>
      </c>
      <c r="L144" s="3126"/>
      <c r="M144" s="2057">
        <v>6000</v>
      </c>
      <c r="N144" s="2056" t="s">
        <v>747</v>
      </c>
      <c r="O144" s="2056" t="s">
        <v>748</v>
      </c>
    </row>
    <row r="145" spans="1:15">
      <c r="A145" s="2056" t="s">
        <v>749</v>
      </c>
      <c r="B145" s="2058" t="s">
        <v>750</v>
      </c>
      <c r="C145" s="3127" t="s">
        <v>17</v>
      </c>
      <c r="D145" s="2058" t="s">
        <v>751</v>
      </c>
      <c r="E145" s="2058" t="s">
        <v>750</v>
      </c>
      <c r="F145" s="3127" t="s">
        <v>17</v>
      </c>
      <c r="G145" s="2058" t="s">
        <v>751</v>
      </c>
      <c r="H145" s="2058" t="s">
        <v>750</v>
      </c>
      <c r="I145" s="3127" t="s">
        <v>17</v>
      </c>
      <c r="J145" s="2058" t="s">
        <v>751</v>
      </c>
      <c r="K145" s="2058" t="s">
        <v>750</v>
      </c>
      <c r="L145" s="3127" t="s">
        <v>17</v>
      </c>
      <c r="M145" s="2058" t="s">
        <v>751</v>
      </c>
      <c r="N145" s="2056" t="s">
        <v>752</v>
      </c>
      <c r="O145" s="2056" t="s">
        <v>752</v>
      </c>
    </row>
    <row r="146" spans="1:15">
      <c r="A146" s="2059"/>
      <c r="B146" s="2056" t="s">
        <v>753</v>
      </c>
      <c r="C146" s="3128"/>
      <c r="D146" s="2056" t="s">
        <v>754</v>
      </c>
      <c r="E146" s="2056" t="s">
        <v>753</v>
      </c>
      <c r="F146" s="3128"/>
      <c r="G146" s="2056" t="s">
        <v>754</v>
      </c>
      <c r="H146" s="2056" t="s">
        <v>753</v>
      </c>
      <c r="I146" s="3128"/>
      <c r="J146" s="2056" t="s">
        <v>754</v>
      </c>
      <c r="K146" s="2056" t="s">
        <v>753</v>
      </c>
      <c r="L146" s="3128"/>
      <c r="M146" s="2056" t="s">
        <v>754</v>
      </c>
      <c r="N146" s="2060" t="s">
        <v>755</v>
      </c>
      <c r="O146" s="2060" t="s">
        <v>756</v>
      </c>
    </row>
    <row r="147" spans="1:15">
      <c r="A147" s="2061">
        <v>1</v>
      </c>
      <c r="B147" s="2061">
        <v>2</v>
      </c>
      <c r="C147" s="2061">
        <v>3</v>
      </c>
      <c r="D147" s="2061">
        <v>4</v>
      </c>
      <c r="E147" s="2061">
        <v>5</v>
      </c>
      <c r="F147" s="2061">
        <v>6</v>
      </c>
      <c r="G147" s="2061">
        <v>7</v>
      </c>
      <c r="H147" s="2061">
        <v>8</v>
      </c>
      <c r="I147" s="2061">
        <v>9</v>
      </c>
      <c r="J147" s="2061">
        <v>10</v>
      </c>
      <c r="K147" s="2061">
        <v>11</v>
      </c>
      <c r="L147" s="2061">
        <v>12</v>
      </c>
      <c r="M147" s="2061">
        <v>13</v>
      </c>
      <c r="N147" s="2061"/>
      <c r="O147" s="2061"/>
    </row>
    <row r="148" spans="1:15">
      <c r="A148" s="2061">
        <v>0</v>
      </c>
      <c r="B148" s="2062">
        <v>12200.700199999999</v>
      </c>
      <c r="C148" s="2063"/>
      <c r="D148" s="2063"/>
      <c r="E148" s="2062">
        <v>4948.8613999999998</v>
      </c>
      <c r="F148" s="2063"/>
      <c r="G148" s="2063"/>
      <c r="H148" s="2062">
        <v>2184.0176000000001</v>
      </c>
      <c r="I148" s="2063"/>
      <c r="J148" s="2063"/>
      <c r="K148" s="2062">
        <v>1111.6994999999999</v>
      </c>
      <c r="L148" s="2063"/>
      <c r="M148" s="2063"/>
      <c r="N148" s="2063"/>
      <c r="O148" s="2063"/>
    </row>
    <row r="149" spans="1:15">
      <c r="A149" s="2061">
        <v>1</v>
      </c>
      <c r="B149" s="2063">
        <v>12200.794899999999</v>
      </c>
      <c r="C149" s="2063">
        <f>B149-B148</f>
        <v>9.4699999999647844E-2</v>
      </c>
      <c r="D149" s="2063">
        <f>ROUND(C149*D$144,2)</f>
        <v>568.20000000000005</v>
      </c>
      <c r="E149" s="2063">
        <v>4948.9561999999996</v>
      </c>
      <c r="F149" s="2063">
        <f>E149-E148</f>
        <v>9.4799999999850115E-2</v>
      </c>
      <c r="G149" s="2063">
        <f>ROUND(F149*G$144,2)</f>
        <v>568.79999999999995</v>
      </c>
      <c r="H149" s="2063">
        <v>2184.0176000000001</v>
      </c>
      <c r="I149" s="2063">
        <f>H149-H148</f>
        <v>0</v>
      </c>
      <c r="J149" s="2063">
        <f>ROUND(I149*J$144,2)</f>
        <v>0</v>
      </c>
      <c r="K149" s="2063">
        <v>1111.7152999999998</v>
      </c>
      <c r="L149" s="2063">
        <f>K149-K148</f>
        <v>1.5799999999899228E-2</v>
      </c>
      <c r="M149" s="2063">
        <f>ROUND(L149*M$144,2)</f>
        <v>94.8</v>
      </c>
      <c r="N149" s="2063">
        <f>D149+G149</f>
        <v>1137</v>
      </c>
      <c r="O149" s="2063">
        <f>J149+M149</f>
        <v>94.8</v>
      </c>
    </row>
    <row r="150" spans="1:15">
      <c r="A150" s="2061">
        <v>2</v>
      </c>
      <c r="B150" s="2063">
        <v>12200.899599999999</v>
      </c>
      <c r="C150" s="2063">
        <f t="shared" ref="C150:C172" si="30">B150-B149</f>
        <v>0.10469999999986612</v>
      </c>
      <c r="D150" s="2063">
        <f t="shared" ref="D150:D172" si="31">ROUND(C150*D$144,2)</f>
        <v>628.20000000000005</v>
      </c>
      <c r="E150" s="2063">
        <v>4949.0415999999996</v>
      </c>
      <c r="F150" s="2063">
        <f t="shared" ref="F150:F172" si="32">E150-E149</f>
        <v>8.5399999999935972E-2</v>
      </c>
      <c r="G150" s="2063">
        <f t="shared" ref="G150:G172" si="33">ROUND(F150*G$144,2)</f>
        <v>512.4</v>
      </c>
      <c r="H150" s="2063">
        <v>2184.0176000000001</v>
      </c>
      <c r="I150" s="2063">
        <f t="shared" ref="I150:I172" si="34">H150-H149</f>
        <v>0</v>
      </c>
      <c r="J150" s="2063">
        <f t="shared" ref="J150:J172" si="35">ROUND(I150*J$144,2)</f>
        <v>0</v>
      </c>
      <c r="K150" s="2063">
        <v>1111.7294999999999</v>
      </c>
      <c r="L150" s="2063">
        <f t="shared" ref="L150:L172" si="36">K150-K149</f>
        <v>1.4200000000073487E-2</v>
      </c>
      <c r="M150" s="2063">
        <f t="shared" ref="M150:M172" si="37">ROUND(L150*M$144,2)</f>
        <v>85.2</v>
      </c>
      <c r="N150" s="2063">
        <f t="shared" ref="N150:N172" si="38">D150+G150</f>
        <v>1140.5999999999999</v>
      </c>
      <c r="O150" s="2063">
        <f t="shared" ref="O150:O172" si="39">J150+M150</f>
        <v>85.2</v>
      </c>
    </row>
    <row r="151" spans="1:15">
      <c r="A151" s="2061">
        <v>3</v>
      </c>
      <c r="B151" s="2063">
        <v>12200.994499999999</v>
      </c>
      <c r="C151" s="2063">
        <f t="shared" si="30"/>
        <v>9.4900000000052387E-2</v>
      </c>
      <c r="D151" s="2063">
        <f t="shared" si="31"/>
        <v>569.4</v>
      </c>
      <c r="E151" s="2063">
        <v>4949.1277</v>
      </c>
      <c r="F151" s="2063">
        <f t="shared" si="32"/>
        <v>8.6100000000442378E-2</v>
      </c>
      <c r="G151" s="2063">
        <f t="shared" si="33"/>
        <v>516.6</v>
      </c>
      <c r="H151" s="2063">
        <v>2184.0176000000001</v>
      </c>
      <c r="I151" s="2063">
        <f t="shared" si="34"/>
        <v>0</v>
      </c>
      <c r="J151" s="2063">
        <f t="shared" si="35"/>
        <v>0</v>
      </c>
      <c r="K151" s="2063">
        <v>1111.7439999999999</v>
      </c>
      <c r="L151" s="2063">
        <f t="shared" si="36"/>
        <v>1.4499999999998181E-2</v>
      </c>
      <c r="M151" s="2063">
        <f t="shared" si="37"/>
        <v>87</v>
      </c>
      <c r="N151" s="2063">
        <f t="shared" si="38"/>
        <v>1086</v>
      </c>
      <c r="O151" s="2063">
        <f t="shared" si="39"/>
        <v>87</v>
      </c>
    </row>
    <row r="152" spans="1:15">
      <c r="A152" s="2061">
        <v>4</v>
      </c>
      <c r="B152" s="2063">
        <v>12201.088499999998</v>
      </c>
      <c r="C152" s="2063">
        <f t="shared" si="30"/>
        <v>9.3999999999141437E-2</v>
      </c>
      <c r="D152" s="2066">
        <f t="shared" si="31"/>
        <v>564</v>
      </c>
      <c r="E152" s="2066">
        <v>4949.2123000000001</v>
      </c>
      <c r="F152" s="2066">
        <f t="shared" si="32"/>
        <v>8.4600000000136788E-2</v>
      </c>
      <c r="G152" s="2066">
        <f t="shared" si="33"/>
        <v>507.6</v>
      </c>
      <c r="H152" s="2063">
        <v>2184.0176000000001</v>
      </c>
      <c r="I152" s="2063">
        <f t="shared" si="34"/>
        <v>0</v>
      </c>
      <c r="J152" s="2063">
        <f t="shared" si="35"/>
        <v>0</v>
      </c>
      <c r="K152" s="2063">
        <v>1111.7586999999999</v>
      </c>
      <c r="L152" s="2063">
        <f t="shared" si="36"/>
        <v>1.4699999999947977E-2</v>
      </c>
      <c r="M152" s="2063">
        <f t="shared" si="37"/>
        <v>88.2</v>
      </c>
      <c r="N152" s="2063">
        <f t="shared" si="38"/>
        <v>1071.5999999999999</v>
      </c>
      <c r="O152" s="2063">
        <f t="shared" si="39"/>
        <v>88.2</v>
      </c>
    </row>
    <row r="153" spans="1:15">
      <c r="A153" s="2061">
        <v>5</v>
      </c>
      <c r="B153" s="2063">
        <v>12201.182299999999</v>
      </c>
      <c r="C153" s="2063">
        <f t="shared" si="30"/>
        <v>9.3800000000555883E-2</v>
      </c>
      <c r="D153" s="2066">
        <f t="shared" si="31"/>
        <v>562.79999999999995</v>
      </c>
      <c r="E153" s="2066">
        <v>4949.2963</v>
      </c>
      <c r="F153" s="2066">
        <f t="shared" si="32"/>
        <v>8.3999999999832653E-2</v>
      </c>
      <c r="G153" s="2066">
        <f t="shared" si="33"/>
        <v>504</v>
      </c>
      <c r="H153" s="2063">
        <v>2184.0176000000001</v>
      </c>
      <c r="I153" s="2063">
        <f t="shared" si="34"/>
        <v>0</v>
      </c>
      <c r="J153" s="2063">
        <f t="shared" si="35"/>
        <v>0</v>
      </c>
      <c r="K153" s="2063">
        <v>1111.7728999999999</v>
      </c>
      <c r="L153" s="2063">
        <f t="shared" si="36"/>
        <v>1.4200000000073487E-2</v>
      </c>
      <c r="M153" s="2063">
        <f t="shared" si="37"/>
        <v>85.2</v>
      </c>
      <c r="N153" s="2063">
        <f t="shared" si="38"/>
        <v>1066.8</v>
      </c>
      <c r="O153" s="2063">
        <f t="shared" si="39"/>
        <v>85.2</v>
      </c>
    </row>
    <row r="154" spans="1:15">
      <c r="A154" s="2061">
        <v>6</v>
      </c>
      <c r="B154" s="2063">
        <v>12201.276599999999</v>
      </c>
      <c r="C154" s="2063">
        <f t="shared" si="30"/>
        <v>9.4300000000657747E-2</v>
      </c>
      <c r="D154" s="2066">
        <f t="shared" si="31"/>
        <v>565.79999999999995</v>
      </c>
      <c r="E154" s="2066">
        <v>4949.3815000000004</v>
      </c>
      <c r="F154" s="2066">
        <f t="shared" si="32"/>
        <v>8.5200000000440923E-2</v>
      </c>
      <c r="G154" s="2066">
        <f t="shared" si="33"/>
        <v>511.2</v>
      </c>
      <c r="H154" s="2063">
        <v>2184.0176000000001</v>
      </c>
      <c r="I154" s="2063">
        <f t="shared" si="34"/>
        <v>0</v>
      </c>
      <c r="J154" s="2063">
        <f t="shared" si="35"/>
        <v>0</v>
      </c>
      <c r="K154" s="2063">
        <v>1111.7868999999998</v>
      </c>
      <c r="L154" s="2063">
        <f t="shared" si="36"/>
        <v>1.3999999999896318E-2</v>
      </c>
      <c r="M154" s="2063">
        <f t="shared" si="37"/>
        <v>84</v>
      </c>
      <c r="N154" s="2063">
        <f t="shared" si="38"/>
        <v>1077</v>
      </c>
      <c r="O154" s="2063">
        <f t="shared" si="39"/>
        <v>84</v>
      </c>
    </row>
    <row r="155" spans="1:15">
      <c r="A155" s="2061">
        <v>7</v>
      </c>
      <c r="B155" s="2063">
        <v>12201.375599999999</v>
      </c>
      <c r="C155" s="2063">
        <f t="shared" si="30"/>
        <v>9.9000000000160071E-2</v>
      </c>
      <c r="D155" s="2066">
        <f t="shared" si="31"/>
        <v>594</v>
      </c>
      <c r="E155" s="2066">
        <v>4949.4806000000008</v>
      </c>
      <c r="F155" s="2066">
        <f t="shared" si="32"/>
        <v>9.9100000000362343E-2</v>
      </c>
      <c r="G155" s="2066">
        <f t="shared" si="33"/>
        <v>594.6</v>
      </c>
      <c r="H155" s="2063">
        <v>2184.0181000000002</v>
      </c>
      <c r="I155" s="2063">
        <f t="shared" si="34"/>
        <v>5.0000000010186341E-4</v>
      </c>
      <c r="J155" s="2063">
        <f t="shared" si="35"/>
        <v>3</v>
      </c>
      <c r="K155" s="2063">
        <v>1111.8051999999998</v>
      </c>
      <c r="L155" s="2063">
        <f t="shared" si="36"/>
        <v>1.8299999999953798E-2</v>
      </c>
      <c r="M155" s="2063">
        <f t="shared" si="37"/>
        <v>109.8</v>
      </c>
      <c r="N155" s="2063">
        <f t="shared" si="38"/>
        <v>1188.5999999999999</v>
      </c>
      <c r="O155" s="2063">
        <f t="shared" si="39"/>
        <v>112.8</v>
      </c>
    </row>
    <row r="156" spans="1:15">
      <c r="A156" s="2061">
        <v>8</v>
      </c>
      <c r="B156" s="2063">
        <v>12201.481299999999</v>
      </c>
      <c r="C156" s="2063">
        <f t="shared" si="30"/>
        <v>0.10570000000006985</v>
      </c>
      <c r="D156" s="2066">
        <f t="shared" si="31"/>
        <v>634.20000000000005</v>
      </c>
      <c r="E156" s="2066">
        <v>4949.6086000000005</v>
      </c>
      <c r="F156" s="2066">
        <f t="shared" si="32"/>
        <v>0.12799999999970169</v>
      </c>
      <c r="G156" s="2066">
        <f t="shared" si="33"/>
        <v>768</v>
      </c>
      <c r="H156" s="2063">
        <v>2184.0226000000002</v>
      </c>
      <c r="I156" s="2063">
        <f t="shared" si="34"/>
        <v>4.500000000007276E-3</v>
      </c>
      <c r="J156" s="2063">
        <f t="shared" si="35"/>
        <v>27</v>
      </c>
      <c r="K156" s="2063">
        <v>1111.8317999999997</v>
      </c>
      <c r="L156" s="2063">
        <f t="shared" si="36"/>
        <v>2.659999999991669E-2</v>
      </c>
      <c r="M156" s="2063">
        <f t="shared" si="37"/>
        <v>159.6</v>
      </c>
      <c r="N156" s="2063">
        <f t="shared" si="38"/>
        <v>1402.2</v>
      </c>
      <c r="O156" s="2063">
        <f t="shared" si="39"/>
        <v>186.6</v>
      </c>
    </row>
    <row r="157" spans="1:15">
      <c r="A157" s="2061">
        <v>9</v>
      </c>
      <c r="B157" s="2063">
        <v>12201.589099999999</v>
      </c>
      <c r="C157" s="2063">
        <f t="shared" si="30"/>
        <v>0.10779999999977008</v>
      </c>
      <c r="D157" s="2066">
        <f t="shared" si="31"/>
        <v>646.79999999999995</v>
      </c>
      <c r="E157" s="2066">
        <v>4949.7853000000005</v>
      </c>
      <c r="F157" s="2066">
        <f t="shared" si="32"/>
        <v>0.17669999999998254</v>
      </c>
      <c r="G157" s="2066">
        <f t="shared" si="33"/>
        <v>1060.2</v>
      </c>
      <c r="H157" s="2063">
        <v>2184.0268000000001</v>
      </c>
      <c r="I157" s="2063">
        <f t="shared" si="34"/>
        <v>4.1999999998552084E-3</v>
      </c>
      <c r="J157" s="2063">
        <f t="shared" si="35"/>
        <v>25.2</v>
      </c>
      <c r="K157" s="2063">
        <v>1111.8722999999998</v>
      </c>
      <c r="L157" s="2063">
        <f t="shared" si="36"/>
        <v>4.0500000000065484E-2</v>
      </c>
      <c r="M157" s="2063">
        <f t="shared" si="37"/>
        <v>243</v>
      </c>
      <c r="N157" s="2063">
        <f t="shared" si="38"/>
        <v>1707</v>
      </c>
      <c r="O157" s="2063">
        <f t="shared" si="39"/>
        <v>268.2</v>
      </c>
    </row>
    <row r="158" spans="1:15">
      <c r="A158" s="2061">
        <v>10</v>
      </c>
      <c r="B158" s="2063">
        <v>12201.714099999999</v>
      </c>
      <c r="C158" s="2063">
        <f t="shared" si="30"/>
        <v>0.125</v>
      </c>
      <c r="D158" s="2066">
        <f t="shared" si="31"/>
        <v>750</v>
      </c>
      <c r="E158" s="2066">
        <v>4949.9580000000005</v>
      </c>
      <c r="F158" s="2066">
        <f t="shared" si="32"/>
        <v>0.17270000000007713</v>
      </c>
      <c r="G158" s="2066">
        <f t="shared" si="33"/>
        <v>1036.2</v>
      </c>
      <c r="H158" s="2063">
        <v>2184.0399000000002</v>
      </c>
      <c r="I158" s="2063">
        <f t="shared" si="34"/>
        <v>1.3100000000122236E-2</v>
      </c>
      <c r="J158" s="2063">
        <f t="shared" si="35"/>
        <v>78.599999999999994</v>
      </c>
      <c r="K158" s="2063">
        <v>1111.9133999999997</v>
      </c>
      <c r="L158" s="2063">
        <f t="shared" si="36"/>
        <v>4.1099999999914871E-2</v>
      </c>
      <c r="M158" s="2063">
        <f t="shared" si="37"/>
        <v>246.6</v>
      </c>
      <c r="N158" s="2063">
        <f t="shared" si="38"/>
        <v>1786.2</v>
      </c>
      <c r="O158" s="2063">
        <f t="shared" si="39"/>
        <v>325.2</v>
      </c>
    </row>
    <row r="159" spans="1:15">
      <c r="A159" s="2061">
        <v>11</v>
      </c>
      <c r="B159" s="2063">
        <v>12201.830599999999</v>
      </c>
      <c r="C159" s="2063">
        <f t="shared" si="30"/>
        <v>0.11650000000008731</v>
      </c>
      <c r="D159" s="2066">
        <f t="shared" si="31"/>
        <v>699</v>
      </c>
      <c r="E159" s="2066">
        <v>4950.1284000000005</v>
      </c>
      <c r="F159" s="2066">
        <f t="shared" si="32"/>
        <v>0.17039999999997235</v>
      </c>
      <c r="G159" s="2066">
        <f t="shared" si="33"/>
        <v>1022.4</v>
      </c>
      <c r="H159" s="2063">
        <v>2184.0465000000004</v>
      </c>
      <c r="I159" s="2063">
        <f t="shared" si="34"/>
        <v>6.6000000001622539E-3</v>
      </c>
      <c r="J159" s="2063">
        <f t="shared" si="35"/>
        <v>39.6</v>
      </c>
      <c r="K159" s="2063">
        <v>1111.9513999999997</v>
      </c>
      <c r="L159" s="2063">
        <f t="shared" si="36"/>
        <v>3.8000000000010914E-2</v>
      </c>
      <c r="M159" s="2063">
        <f t="shared" si="37"/>
        <v>228</v>
      </c>
      <c r="N159" s="2063">
        <f t="shared" si="38"/>
        <v>1721.4</v>
      </c>
      <c r="O159" s="2063">
        <f t="shared" si="39"/>
        <v>267.60000000000002</v>
      </c>
    </row>
    <row r="160" spans="1:15">
      <c r="A160" s="2061">
        <v>12</v>
      </c>
      <c r="B160" s="2063">
        <v>12201.9458</v>
      </c>
      <c r="C160" s="2063">
        <f t="shared" si="30"/>
        <v>0.11520000000018626</v>
      </c>
      <c r="D160" s="2066">
        <f t="shared" si="31"/>
        <v>691.2</v>
      </c>
      <c r="E160" s="2066">
        <v>4950.2928000000002</v>
      </c>
      <c r="F160" s="2066">
        <f t="shared" si="32"/>
        <v>0.16439999999965949</v>
      </c>
      <c r="G160" s="2066">
        <f t="shared" si="33"/>
        <v>986.4</v>
      </c>
      <c r="H160" s="2063">
        <v>2184.0494000000003</v>
      </c>
      <c r="I160" s="2063">
        <f t="shared" si="34"/>
        <v>2.8999999999541615E-3</v>
      </c>
      <c r="J160" s="2063">
        <f t="shared" si="35"/>
        <v>17.399999999999999</v>
      </c>
      <c r="K160" s="2063">
        <v>1111.9853999999998</v>
      </c>
      <c r="L160" s="2063">
        <f t="shared" si="36"/>
        <v>3.4000000000105501E-2</v>
      </c>
      <c r="M160" s="2063">
        <f t="shared" si="37"/>
        <v>204</v>
      </c>
      <c r="N160" s="2063">
        <f t="shared" si="38"/>
        <v>1677.6</v>
      </c>
      <c r="O160" s="2063">
        <f t="shared" si="39"/>
        <v>221.4</v>
      </c>
    </row>
    <row r="161" spans="1:15">
      <c r="A161" s="2061">
        <v>13</v>
      </c>
      <c r="B161" s="2063">
        <v>12202.058499999999</v>
      </c>
      <c r="C161" s="2063">
        <f t="shared" si="30"/>
        <v>0.11269999999967695</v>
      </c>
      <c r="D161" s="2066">
        <f t="shared" si="31"/>
        <v>676.2</v>
      </c>
      <c r="E161" s="2066">
        <v>4950.4634999999998</v>
      </c>
      <c r="F161" s="2066">
        <f t="shared" si="32"/>
        <v>0.17069999999966967</v>
      </c>
      <c r="G161" s="2066">
        <f t="shared" si="33"/>
        <v>1024.2</v>
      </c>
      <c r="H161" s="2063">
        <v>2184.0556000000001</v>
      </c>
      <c r="I161" s="2063">
        <f t="shared" si="34"/>
        <v>6.1999999998079147E-3</v>
      </c>
      <c r="J161" s="2063">
        <f t="shared" si="35"/>
        <v>37.200000000000003</v>
      </c>
      <c r="K161" s="2063">
        <v>1112.0240999999999</v>
      </c>
      <c r="L161" s="2063">
        <f t="shared" si="36"/>
        <v>3.8700000000062573E-2</v>
      </c>
      <c r="M161" s="2063">
        <f t="shared" si="37"/>
        <v>232.2</v>
      </c>
      <c r="N161" s="2063">
        <f t="shared" si="38"/>
        <v>1700.4</v>
      </c>
      <c r="O161" s="2063">
        <f t="shared" si="39"/>
        <v>269.39999999999998</v>
      </c>
    </row>
    <row r="162" spans="1:15">
      <c r="A162" s="2061">
        <v>14</v>
      </c>
      <c r="B162" s="2063">
        <v>12202.1703</v>
      </c>
      <c r="C162" s="2063">
        <f t="shared" si="30"/>
        <v>0.11180000000058499</v>
      </c>
      <c r="D162" s="2066">
        <f t="shared" si="31"/>
        <v>670.8</v>
      </c>
      <c r="E162" s="2066">
        <v>4950.6454999999996</v>
      </c>
      <c r="F162" s="2066">
        <f t="shared" si="32"/>
        <v>0.181999999999789</v>
      </c>
      <c r="G162" s="2066">
        <f t="shared" si="33"/>
        <v>1092</v>
      </c>
      <c r="H162" s="2063">
        <v>2184.0581000000002</v>
      </c>
      <c r="I162" s="2063">
        <f t="shared" si="34"/>
        <v>2.5000000000545697E-3</v>
      </c>
      <c r="J162" s="2063">
        <f t="shared" si="35"/>
        <v>15</v>
      </c>
      <c r="K162" s="2063">
        <v>1112.0628999999999</v>
      </c>
      <c r="L162" s="2063">
        <f t="shared" si="36"/>
        <v>3.8800000000037471E-2</v>
      </c>
      <c r="M162" s="2063">
        <f t="shared" si="37"/>
        <v>232.8</v>
      </c>
      <c r="N162" s="2063">
        <f t="shared" si="38"/>
        <v>1762.8</v>
      </c>
      <c r="O162" s="2063">
        <f t="shared" si="39"/>
        <v>247.8</v>
      </c>
    </row>
    <row r="163" spans="1:15">
      <c r="A163" s="2061">
        <v>15</v>
      </c>
      <c r="B163" s="2063">
        <v>12202.278200000001</v>
      </c>
      <c r="C163" s="2063">
        <f t="shared" si="30"/>
        <v>0.10790000000088185</v>
      </c>
      <c r="D163" s="2066">
        <f t="shared" si="31"/>
        <v>647.4</v>
      </c>
      <c r="E163" s="2066">
        <v>4950.8327999999992</v>
      </c>
      <c r="F163" s="2066">
        <f t="shared" si="32"/>
        <v>0.18729999999959546</v>
      </c>
      <c r="G163" s="2066">
        <f t="shared" si="33"/>
        <v>1123.8</v>
      </c>
      <c r="H163" s="2063">
        <v>2184.0605</v>
      </c>
      <c r="I163" s="2063">
        <f t="shared" si="34"/>
        <v>2.3999999998522981E-3</v>
      </c>
      <c r="J163" s="2063">
        <f t="shared" si="35"/>
        <v>14.4</v>
      </c>
      <c r="K163" s="2063">
        <v>1112.1014</v>
      </c>
      <c r="L163" s="2063">
        <f t="shared" si="36"/>
        <v>3.8500000000112777E-2</v>
      </c>
      <c r="M163" s="2063">
        <f t="shared" si="37"/>
        <v>231</v>
      </c>
      <c r="N163" s="2063">
        <f t="shared" si="38"/>
        <v>1771.1999999999998</v>
      </c>
      <c r="O163" s="2063">
        <f t="shared" si="39"/>
        <v>245.4</v>
      </c>
    </row>
    <row r="164" spans="1:15">
      <c r="A164" s="2061">
        <v>16</v>
      </c>
      <c r="B164" s="2063">
        <v>12202.384300000002</v>
      </c>
      <c r="C164" s="2063">
        <f t="shared" si="30"/>
        <v>0.10610000000087894</v>
      </c>
      <c r="D164" s="2066">
        <f t="shared" si="31"/>
        <v>636.6</v>
      </c>
      <c r="E164" s="2066">
        <v>4951.0137999999988</v>
      </c>
      <c r="F164" s="2066">
        <f t="shared" si="32"/>
        <v>0.18099999999958527</v>
      </c>
      <c r="G164" s="2066">
        <f t="shared" si="33"/>
        <v>1086</v>
      </c>
      <c r="H164" s="2063">
        <v>2184.0643</v>
      </c>
      <c r="I164" s="2063">
        <f t="shared" si="34"/>
        <v>3.7999999999556167E-3</v>
      </c>
      <c r="J164" s="2063">
        <f t="shared" si="35"/>
        <v>22.8</v>
      </c>
      <c r="K164" s="2063">
        <v>1112.1395</v>
      </c>
      <c r="L164" s="2063">
        <f t="shared" si="36"/>
        <v>3.8099999999985812E-2</v>
      </c>
      <c r="M164" s="2063">
        <f t="shared" si="37"/>
        <v>228.6</v>
      </c>
      <c r="N164" s="2063">
        <f t="shared" si="38"/>
        <v>1722.6</v>
      </c>
      <c r="O164" s="2063">
        <f t="shared" si="39"/>
        <v>251.4</v>
      </c>
    </row>
    <row r="165" spans="1:15">
      <c r="A165" s="2061">
        <v>17</v>
      </c>
      <c r="B165" s="2063">
        <v>12202.475500000002</v>
      </c>
      <c r="C165" s="2063">
        <f t="shared" si="30"/>
        <v>9.1200000000753789E-2</v>
      </c>
      <c r="D165" s="2066">
        <f t="shared" si="31"/>
        <v>547.20000000000005</v>
      </c>
      <c r="E165" s="2066">
        <v>4951.1718999999985</v>
      </c>
      <c r="F165" s="2066">
        <f t="shared" si="32"/>
        <v>0.1580999999996493</v>
      </c>
      <c r="G165" s="2066">
        <f t="shared" si="33"/>
        <v>948.6</v>
      </c>
      <c r="H165" s="2063">
        <v>2184.0645</v>
      </c>
      <c r="I165" s="2063">
        <f t="shared" si="34"/>
        <v>1.9999999994979589E-4</v>
      </c>
      <c r="J165" s="2063">
        <f t="shared" si="35"/>
        <v>1.2</v>
      </c>
      <c r="K165" s="2063">
        <v>1112.1726000000001</v>
      </c>
      <c r="L165" s="2063">
        <f t="shared" si="36"/>
        <v>3.3100000000104046E-2</v>
      </c>
      <c r="M165" s="2063">
        <f t="shared" si="37"/>
        <v>198.6</v>
      </c>
      <c r="N165" s="2063">
        <f t="shared" si="38"/>
        <v>1495.8000000000002</v>
      </c>
      <c r="O165" s="2063">
        <f t="shared" si="39"/>
        <v>199.79999999999998</v>
      </c>
    </row>
    <row r="166" spans="1:15">
      <c r="A166" s="2061">
        <v>18</v>
      </c>
      <c r="B166" s="2063">
        <v>12202.565100000002</v>
      </c>
      <c r="C166" s="2063">
        <f t="shared" si="30"/>
        <v>8.9599999999336433E-2</v>
      </c>
      <c r="D166" s="2066">
        <f t="shared" si="31"/>
        <v>537.6</v>
      </c>
      <c r="E166" s="2066">
        <v>4951.3004999999985</v>
      </c>
      <c r="F166" s="2066">
        <f t="shared" si="32"/>
        <v>0.12860000000000582</v>
      </c>
      <c r="G166" s="2066">
        <f t="shared" si="33"/>
        <v>771.6</v>
      </c>
      <c r="H166" s="2063">
        <v>2184.0645</v>
      </c>
      <c r="I166" s="2063">
        <f t="shared" si="34"/>
        <v>0</v>
      </c>
      <c r="J166" s="2063">
        <f t="shared" si="35"/>
        <v>0</v>
      </c>
      <c r="K166" s="2063">
        <v>1112.1951000000001</v>
      </c>
      <c r="L166" s="2063">
        <f t="shared" si="36"/>
        <v>2.250000000003638E-2</v>
      </c>
      <c r="M166" s="2063">
        <f t="shared" si="37"/>
        <v>135</v>
      </c>
      <c r="N166" s="2063">
        <f t="shared" si="38"/>
        <v>1309.2</v>
      </c>
      <c r="O166" s="2063">
        <f t="shared" si="39"/>
        <v>135</v>
      </c>
    </row>
    <row r="167" spans="1:15">
      <c r="A167" s="2061">
        <v>19</v>
      </c>
      <c r="B167" s="2063">
        <v>12202.647400000002</v>
      </c>
      <c r="C167" s="2063">
        <f t="shared" si="30"/>
        <v>8.2300000000032014E-2</v>
      </c>
      <c r="D167" s="2066">
        <f t="shared" si="31"/>
        <v>493.8</v>
      </c>
      <c r="E167" s="2066">
        <v>4951.4284999999982</v>
      </c>
      <c r="F167" s="2066">
        <f t="shared" si="32"/>
        <v>0.12799999999970169</v>
      </c>
      <c r="G167" s="2066">
        <f t="shared" si="33"/>
        <v>768</v>
      </c>
      <c r="H167" s="2063">
        <v>2184.0645</v>
      </c>
      <c r="I167" s="2063">
        <f t="shared" si="34"/>
        <v>0</v>
      </c>
      <c r="J167" s="2063">
        <f t="shared" si="35"/>
        <v>0</v>
      </c>
      <c r="K167" s="2063">
        <v>1112.2187000000001</v>
      </c>
      <c r="L167" s="2063">
        <f t="shared" si="36"/>
        <v>2.3599999999987631E-2</v>
      </c>
      <c r="M167" s="2063">
        <f t="shared" si="37"/>
        <v>141.6</v>
      </c>
      <c r="N167" s="2063">
        <f t="shared" si="38"/>
        <v>1261.8</v>
      </c>
      <c r="O167" s="2063">
        <f t="shared" si="39"/>
        <v>141.6</v>
      </c>
    </row>
    <row r="168" spans="1:15">
      <c r="A168" s="2061">
        <v>20</v>
      </c>
      <c r="B168" s="2063">
        <v>12202.725000000002</v>
      </c>
      <c r="C168" s="2063">
        <f t="shared" si="30"/>
        <v>7.760000000052969E-2</v>
      </c>
      <c r="D168" s="2066">
        <f t="shared" si="31"/>
        <v>465.6</v>
      </c>
      <c r="E168" s="2066">
        <v>4951.5512999999983</v>
      </c>
      <c r="F168" s="2066">
        <f t="shared" si="32"/>
        <v>0.1228000000000975</v>
      </c>
      <c r="G168" s="2066">
        <f t="shared" si="33"/>
        <v>736.8</v>
      </c>
      <c r="H168" s="2063">
        <v>2184.0645</v>
      </c>
      <c r="I168" s="2063">
        <f t="shared" si="34"/>
        <v>0</v>
      </c>
      <c r="J168" s="2063">
        <f t="shared" si="35"/>
        <v>0</v>
      </c>
      <c r="K168" s="2063">
        <v>1112.2401000000002</v>
      </c>
      <c r="L168" s="2063">
        <f t="shared" si="36"/>
        <v>2.1400000000085129E-2</v>
      </c>
      <c r="M168" s="2063">
        <f t="shared" si="37"/>
        <v>128.4</v>
      </c>
      <c r="N168" s="2063">
        <f t="shared" si="38"/>
        <v>1202.4000000000001</v>
      </c>
      <c r="O168" s="2063">
        <f t="shared" si="39"/>
        <v>128.4</v>
      </c>
    </row>
    <row r="169" spans="1:15">
      <c r="A169" s="2061">
        <v>21</v>
      </c>
      <c r="B169" s="2063">
        <v>12202.804200000002</v>
      </c>
      <c r="C169" s="2063">
        <f t="shared" si="30"/>
        <v>7.9200000000128057E-2</v>
      </c>
      <c r="D169" s="2066">
        <f t="shared" si="31"/>
        <v>475.2</v>
      </c>
      <c r="E169" s="2066">
        <v>4951.6708999999983</v>
      </c>
      <c r="F169" s="2066">
        <f t="shared" si="32"/>
        <v>0.11959999999999127</v>
      </c>
      <c r="G169" s="2066">
        <f t="shared" si="33"/>
        <v>717.6</v>
      </c>
      <c r="H169" s="2063">
        <v>2184.0645</v>
      </c>
      <c r="I169" s="2063">
        <f t="shared" si="34"/>
        <v>0</v>
      </c>
      <c r="J169" s="2063">
        <f t="shared" si="35"/>
        <v>0</v>
      </c>
      <c r="K169" s="2063">
        <v>1112.2648000000002</v>
      </c>
      <c r="L169" s="2063">
        <f t="shared" si="36"/>
        <v>2.4699999999938882E-2</v>
      </c>
      <c r="M169" s="2063">
        <f t="shared" si="37"/>
        <v>148.19999999999999</v>
      </c>
      <c r="N169" s="2063">
        <f t="shared" si="38"/>
        <v>1192.8</v>
      </c>
      <c r="O169" s="2063">
        <f t="shared" si="39"/>
        <v>148.19999999999999</v>
      </c>
    </row>
    <row r="170" spans="1:15">
      <c r="A170" s="2061">
        <v>22</v>
      </c>
      <c r="B170" s="2063">
        <v>12202.881900000002</v>
      </c>
      <c r="C170" s="2063">
        <f t="shared" si="30"/>
        <v>7.7699999999822467E-2</v>
      </c>
      <c r="D170" s="2066">
        <f t="shared" si="31"/>
        <v>466.2</v>
      </c>
      <c r="E170" s="2066">
        <v>4951.7915999999987</v>
      </c>
      <c r="F170" s="2066">
        <f t="shared" si="32"/>
        <v>0.12070000000039727</v>
      </c>
      <c r="G170" s="2066">
        <f t="shared" si="33"/>
        <v>724.2</v>
      </c>
      <c r="H170" s="2063">
        <v>2184.0645</v>
      </c>
      <c r="I170" s="2063">
        <f t="shared" si="34"/>
        <v>0</v>
      </c>
      <c r="J170" s="2063">
        <f t="shared" si="35"/>
        <v>0</v>
      </c>
      <c r="K170" s="2063">
        <v>1112.2883000000002</v>
      </c>
      <c r="L170" s="2063">
        <f t="shared" si="36"/>
        <v>2.3500000000012733E-2</v>
      </c>
      <c r="M170" s="2063">
        <f t="shared" si="37"/>
        <v>141</v>
      </c>
      <c r="N170" s="2063">
        <f t="shared" si="38"/>
        <v>1190.4000000000001</v>
      </c>
      <c r="O170" s="2063">
        <f t="shared" si="39"/>
        <v>141</v>
      </c>
    </row>
    <row r="171" spans="1:15">
      <c r="A171" s="2061">
        <v>23</v>
      </c>
      <c r="B171" s="2063">
        <v>12202.958300000002</v>
      </c>
      <c r="C171" s="2063">
        <f t="shared" si="30"/>
        <v>7.639999999992142E-2</v>
      </c>
      <c r="D171" s="2066">
        <f t="shared" si="31"/>
        <v>458.4</v>
      </c>
      <c r="E171" s="2066">
        <v>4951.9087999999983</v>
      </c>
      <c r="F171" s="2066">
        <f t="shared" si="32"/>
        <v>0.11719999999968422</v>
      </c>
      <c r="G171" s="2066">
        <f t="shared" si="33"/>
        <v>703.2</v>
      </c>
      <c r="H171" s="2063">
        <v>2184.0645</v>
      </c>
      <c r="I171" s="2063">
        <f t="shared" si="34"/>
        <v>0</v>
      </c>
      <c r="J171" s="2063">
        <f t="shared" si="35"/>
        <v>0</v>
      </c>
      <c r="K171" s="2063">
        <v>1112.3111000000001</v>
      </c>
      <c r="L171" s="2063">
        <f t="shared" si="36"/>
        <v>2.2799999999961074E-2</v>
      </c>
      <c r="M171" s="2063">
        <f t="shared" si="37"/>
        <v>136.80000000000001</v>
      </c>
      <c r="N171" s="2063">
        <f t="shared" si="38"/>
        <v>1161.5999999999999</v>
      </c>
      <c r="O171" s="2063">
        <f t="shared" si="39"/>
        <v>136.80000000000001</v>
      </c>
    </row>
    <row r="172" spans="1:15">
      <c r="A172" s="2061">
        <v>24</v>
      </c>
      <c r="B172" s="2062">
        <v>12203.033500000001</v>
      </c>
      <c r="C172" s="2063">
        <f t="shared" si="30"/>
        <v>7.519999999931315E-2</v>
      </c>
      <c r="D172" s="2066">
        <f t="shared" si="31"/>
        <v>451.2</v>
      </c>
      <c r="E172" s="2069">
        <v>4952.0301999999983</v>
      </c>
      <c r="F172" s="2066">
        <f t="shared" si="32"/>
        <v>0.12139999999999418</v>
      </c>
      <c r="G172" s="2066">
        <f t="shared" si="33"/>
        <v>728.4</v>
      </c>
      <c r="H172" s="2062">
        <v>2184.0645</v>
      </c>
      <c r="I172" s="2063">
        <f t="shared" si="34"/>
        <v>0</v>
      </c>
      <c r="J172" s="2063">
        <f t="shared" si="35"/>
        <v>0</v>
      </c>
      <c r="K172" s="2063">
        <v>1112.3351</v>
      </c>
      <c r="L172" s="2063">
        <f t="shared" si="36"/>
        <v>2.3999999999887223E-2</v>
      </c>
      <c r="M172" s="2063">
        <f t="shared" si="37"/>
        <v>144</v>
      </c>
      <c r="N172" s="2063">
        <f t="shared" si="38"/>
        <v>1179.5999999999999</v>
      </c>
      <c r="O172" s="2063">
        <f t="shared" si="39"/>
        <v>144</v>
      </c>
    </row>
    <row r="173" spans="1:15" ht="21" customHeight="1">
      <c r="A173" s="2064" t="s">
        <v>19</v>
      </c>
      <c r="B173" s="2062"/>
      <c r="C173" s="2062">
        <f>SUM(C148:C172)</f>
        <v>2.3333000000020547</v>
      </c>
      <c r="D173" s="2062">
        <f>SUM(D148:D172)</f>
        <v>13999.800000000003</v>
      </c>
      <c r="E173" s="2062"/>
      <c r="F173" s="2062">
        <f>SUM(F148:F172)</f>
        <v>3.168799999998555</v>
      </c>
      <c r="G173" s="2062">
        <f>SUM(G148:G172)</f>
        <v>19012.8</v>
      </c>
      <c r="H173" s="2062"/>
      <c r="I173" s="2062">
        <f>SUM(I148:I172)</f>
        <v>4.6899999999823194E-2</v>
      </c>
      <c r="J173" s="2062">
        <f>SUM(J148:J172)</f>
        <v>281.39999999999998</v>
      </c>
      <c r="K173" s="2062"/>
      <c r="L173" s="2062">
        <f>SUM(L148:L172)</f>
        <v>0.63560000000006767</v>
      </c>
      <c r="M173" s="2062">
        <f>SUM(M148:M172)</f>
        <v>3813.6</v>
      </c>
      <c r="N173" s="2062">
        <f>SUM(N148:N172)</f>
        <v>33012.6</v>
      </c>
      <c r="O173" s="2062">
        <f>SUM(O148:O172)</f>
        <v>4095.0000000000009</v>
      </c>
    </row>
    <row r="175" spans="1:15" ht="15.75">
      <c r="E175" s="2052" t="s">
        <v>757</v>
      </c>
      <c r="F175" s="2052"/>
      <c r="G175" s="2052"/>
      <c r="H175" s="2052" t="s">
        <v>758</v>
      </c>
      <c r="I175" s="2052"/>
      <c r="J175" s="2052" t="s">
        <v>759</v>
      </c>
      <c r="K175" s="2052"/>
    </row>
    <row r="178" spans="1:15">
      <c r="A178" s="2070" t="s">
        <v>725</v>
      </c>
      <c r="B178" s="2070"/>
      <c r="C178" s="2070"/>
      <c r="D178" s="2070"/>
      <c r="E178" s="2070"/>
      <c r="F178" s="2070"/>
      <c r="G178" s="2070"/>
      <c r="H178" s="2070"/>
      <c r="I178" s="2070"/>
      <c r="J178" s="2070"/>
      <c r="K178" s="2070"/>
      <c r="L178" s="2070"/>
      <c r="M178" s="2070" t="s">
        <v>726</v>
      </c>
      <c r="N178" s="2070"/>
      <c r="O178" s="2070"/>
    </row>
    <row r="179" spans="1:15">
      <c r="A179" s="2070" t="s">
        <v>727</v>
      </c>
      <c r="B179" s="2070"/>
      <c r="C179" s="2070"/>
      <c r="D179" s="2070"/>
      <c r="E179" s="2070"/>
      <c r="F179" s="2070"/>
      <c r="G179" s="2070"/>
      <c r="H179" s="2070"/>
      <c r="I179" s="2070"/>
      <c r="J179" s="2070"/>
      <c r="K179" s="2070"/>
      <c r="L179" s="2070"/>
      <c r="M179" s="2049" t="s">
        <v>728</v>
      </c>
      <c r="N179" s="2049"/>
      <c r="O179" s="2050"/>
    </row>
    <row r="180" spans="1:15">
      <c r="A180" s="2048" t="s">
        <v>729</v>
      </c>
      <c r="B180" s="2070"/>
      <c r="C180" s="2070"/>
      <c r="D180" s="2070"/>
      <c r="E180" s="2070"/>
      <c r="F180" s="2070"/>
      <c r="G180" s="2070"/>
      <c r="H180" s="2070"/>
      <c r="I180" s="2070"/>
      <c r="J180" s="2070"/>
      <c r="K180" s="2070"/>
      <c r="L180" s="2070"/>
      <c r="M180" s="2049" t="s">
        <v>776</v>
      </c>
      <c r="N180" s="2049"/>
      <c r="O180" s="2050"/>
    </row>
    <row r="181" spans="1:15" ht="15.75">
      <c r="A181" s="2052" t="s">
        <v>732</v>
      </c>
      <c r="B181" s="2070"/>
      <c r="C181" s="2070"/>
      <c r="D181" s="2070"/>
      <c r="E181" s="3142"/>
      <c r="F181" s="3142"/>
      <c r="G181" s="3142"/>
      <c r="H181" s="3142"/>
      <c r="I181" s="3142"/>
      <c r="J181" s="3142"/>
      <c r="K181" s="2070"/>
      <c r="L181" s="2070"/>
      <c r="M181" s="2049" t="s">
        <v>777</v>
      </c>
      <c r="N181" s="2049"/>
      <c r="O181" s="2050"/>
    </row>
    <row r="182" spans="1:15" ht="15.75">
      <c r="A182" s="3142" t="s">
        <v>762</v>
      </c>
      <c r="B182" s="3142"/>
      <c r="C182" s="3142"/>
      <c r="D182" s="3142"/>
      <c r="E182" s="3142"/>
      <c r="F182" s="3142"/>
      <c r="G182" s="3142"/>
      <c r="H182" s="3142"/>
      <c r="I182" s="3142"/>
      <c r="J182" s="3142"/>
      <c r="K182" s="3142"/>
      <c r="L182" s="3142"/>
      <c r="M182" s="3142"/>
      <c r="N182" s="2070" t="s">
        <v>778</v>
      </c>
      <c r="O182" s="2070"/>
    </row>
    <row r="183" spans="1:15">
      <c r="A183" s="3143" t="s">
        <v>736</v>
      </c>
      <c r="B183" s="3143"/>
      <c r="C183" s="3143"/>
      <c r="D183" s="3143"/>
      <c r="E183" s="3143"/>
      <c r="F183" s="3143"/>
      <c r="G183" s="3143"/>
      <c r="H183" s="3143"/>
      <c r="I183" s="3143"/>
      <c r="J183" s="3143"/>
      <c r="K183" s="3143"/>
      <c r="L183" s="3143"/>
      <c r="M183" s="3143"/>
      <c r="O183" s="2070"/>
    </row>
    <row r="184" spans="1:15">
      <c r="A184" s="3130" t="s">
        <v>737</v>
      </c>
      <c r="B184" s="3130"/>
      <c r="C184" s="3130"/>
      <c r="D184" s="3130"/>
      <c r="E184" s="3130"/>
      <c r="F184" s="3130"/>
      <c r="G184" s="3131"/>
      <c r="H184" s="3132">
        <f>[1]Табл.№1вводы!H8</f>
        <v>44727</v>
      </c>
      <c r="I184" s="3131"/>
      <c r="J184" s="3131"/>
      <c r="K184" s="3131"/>
      <c r="L184" s="3131"/>
      <c r="M184" s="3131"/>
      <c r="N184" s="3131"/>
      <c r="O184" s="3131"/>
    </row>
    <row r="185" spans="1:15">
      <c r="A185" s="2070"/>
      <c r="B185" s="2070"/>
      <c r="C185" s="2070"/>
      <c r="D185" s="2070"/>
      <c r="E185" s="2070"/>
      <c r="F185" s="2070"/>
      <c r="G185" s="2070"/>
      <c r="H185" s="2070"/>
      <c r="I185" s="2070"/>
      <c r="J185" s="2070"/>
      <c r="K185" s="2070"/>
      <c r="L185" s="2070"/>
      <c r="M185" s="2070"/>
      <c r="N185" s="2070"/>
      <c r="O185" s="2070"/>
    </row>
    <row r="186" spans="1:15">
      <c r="A186" s="2071"/>
      <c r="B186" s="3140" t="s">
        <v>738</v>
      </c>
      <c r="C186" s="3141"/>
      <c r="D186" s="3141"/>
      <c r="E186" s="3141"/>
      <c r="F186" s="3141"/>
      <c r="G186" s="3144"/>
      <c r="H186" s="3140" t="s">
        <v>739</v>
      </c>
      <c r="I186" s="3141"/>
      <c r="J186" s="3141"/>
      <c r="K186" s="3141"/>
      <c r="L186" s="3141"/>
      <c r="M186" s="3144"/>
      <c r="N186" s="2071"/>
      <c r="O186" s="2071"/>
    </row>
    <row r="187" spans="1:15">
      <c r="A187" s="2072"/>
      <c r="B187" s="3134" t="s">
        <v>779</v>
      </c>
      <c r="C187" s="3135"/>
      <c r="D187" s="3136"/>
      <c r="E187" s="3134" t="s">
        <v>780</v>
      </c>
      <c r="F187" s="3135"/>
      <c r="G187" s="3136"/>
      <c r="H187" s="3134" t="s">
        <v>779</v>
      </c>
      <c r="I187" s="3135"/>
      <c r="J187" s="3136"/>
      <c r="K187" s="3134" t="s">
        <v>781</v>
      </c>
      <c r="L187" s="3135"/>
      <c r="M187" s="3136"/>
      <c r="N187" s="2073" t="s">
        <v>744</v>
      </c>
      <c r="O187" s="2073" t="s">
        <v>744</v>
      </c>
    </row>
    <row r="188" spans="1:15">
      <c r="A188" s="2073" t="s">
        <v>745</v>
      </c>
      <c r="B188" s="3140" t="s">
        <v>746</v>
      </c>
      <c r="C188" s="3141"/>
      <c r="D188" s="2074">
        <v>2000</v>
      </c>
      <c r="E188" s="3140" t="s">
        <v>746</v>
      </c>
      <c r="F188" s="3141"/>
      <c r="G188" s="2074">
        <v>2000</v>
      </c>
      <c r="H188" s="3140" t="s">
        <v>746</v>
      </c>
      <c r="I188" s="3141"/>
      <c r="J188" s="2074">
        <v>2000</v>
      </c>
      <c r="K188" s="3140" t="s">
        <v>746</v>
      </c>
      <c r="L188" s="3141"/>
      <c r="M188" s="2074">
        <v>2000</v>
      </c>
      <c r="N188" s="2073" t="s">
        <v>747</v>
      </c>
      <c r="O188" s="2073" t="s">
        <v>748</v>
      </c>
    </row>
    <row r="189" spans="1:15">
      <c r="A189" s="2073" t="s">
        <v>749</v>
      </c>
      <c r="B189" s="2075" t="s">
        <v>750</v>
      </c>
      <c r="C189" s="3138" t="s">
        <v>17</v>
      </c>
      <c r="D189" s="2075" t="s">
        <v>751</v>
      </c>
      <c r="E189" s="2075" t="s">
        <v>750</v>
      </c>
      <c r="F189" s="3138" t="s">
        <v>17</v>
      </c>
      <c r="G189" s="2075" t="s">
        <v>751</v>
      </c>
      <c r="H189" s="2075" t="s">
        <v>750</v>
      </c>
      <c r="I189" s="3138" t="s">
        <v>17</v>
      </c>
      <c r="J189" s="2075" t="s">
        <v>751</v>
      </c>
      <c r="K189" s="2075" t="s">
        <v>750</v>
      </c>
      <c r="L189" s="3138" t="s">
        <v>17</v>
      </c>
      <c r="M189" s="2075" t="s">
        <v>751</v>
      </c>
      <c r="N189" s="2073" t="s">
        <v>752</v>
      </c>
      <c r="O189" s="2073" t="s">
        <v>752</v>
      </c>
    </row>
    <row r="190" spans="1:15">
      <c r="A190" s="2076"/>
      <c r="B190" s="2073" t="s">
        <v>753</v>
      </c>
      <c r="C190" s="3139"/>
      <c r="D190" s="2073" t="s">
        <v>754</v>
      </c>
      <c r="E190" s="2073" t="s">
        <v>753</v>
      </c>
      <c r="F190" s="3139"/>
      <c r="G190" s="2073" t="s">
        <v>754</v>
      </c>
      <c r="H190" s="2073" t="s">
        <v>753</v>
      </c>
      <c r="I190" s="3139"/>
      <c r="J190" s="2073" t="s">
        <v>754</v>
      </c>
      <c r="K190" s="2073" t="s">
        <v>753</v>
      </c>
      <c r="L190" s="3139"/>
      <c r="M190" s="2073" t="s">
        <v>754</v>
      </c>
      <c r="N190" s="2077" t="s">
        <v>755</v>
      </c>
      <c r="O190" s="2077" t="s">
        <v>756</v>
      </c>
    </row>
    <row r="191" spans="1:15">
      <c r="A191" s="2078">
        <v>1</v>
      </c>
      <c r="B191" s="2078">
        <v>2</v>
      </c>
      <c r="C191" s="2078">
        <v>3</v>
      </c>
      <c r="D191" s="2078">
        <v>4</v>
      </c>
      <c r="E191" s="2078">
        <v>5</v>
      </c>
      <c r="F191" s="2078">
        <v>6</v>
      </c>
      <c r="G191" s="2078">
        <v>7</v>
      </c>
      <c r="H191" s="2078">
        <v>8</v>
      </c>
      <c r="I191" s="2078">
        <v>9</v>
      </c>
      <c r="J191" s="2078">
        <v>10</v>
      </c>
      <c r="K191" s="2079">
        <v>11</v>
      </c>
      <c r="L191" s="2078">
        <v>12</v>
      </c>
      <c r="M191" s="2078">
        <v>13</v>
      </c>
      <c r="N191" s="2078"/>
      <c r="O191" s="2078"/>
    </row>
    <row r="192" spans="1:15">
      <c r="A192" s="2078">
        <v>0</v>
      </c>
      <c r="B192" s="2062">
        <v>465.63029999999998</v>
      </c>
      <c r="C192" s="2080"/>
      <c r="D192" s="2080"/>
      <c r="E192" s="2062">
        <v>2503.0459999999998</v>
      </c>
      <c r="F192" s="2080"/>
      <c r="G192" s="2080"/>
      <c r="H192" s="2062">
        <v>155.00839999999999</v>
      </c>
      <c r="I192" s="2080"/>
      <c r="J192" s="2080"/>
      <c r="K192" s="2062">
        <v>956.60170000000005</v>
      </c>
      <c r="L192" s="2080"/>
      <c r="M192" s="2080"/>
      <c r="N192" s="2080"/>
      <c r="O192" s="2080"/>
    </row>
    <row r="193" spans="1:15">
      <c r="A193" s="2078">
        <v>1</v>
      </c>
      <c r="B193" s="2080">
        <v>465.63329999999996</v>
      </c>
      <c r="C193" s="2080">
        <f>B193-B192</f>
        <v>2.9999999999859028E-3</v>
      </c>
      <c r="D193" s="2080">
        <f>ROUND(C193*D$188,2)</f>
        <v>6</v>
      </c>
      <c r="E193" s="2080">
        <v>2503.0517999999997</v>
      </c>
      <c r="F193" s="2080">
        <f>E193-E192</f>
        <v>5.7999999999083229E-3</v>
      </c>
      <c r="G193" s="2080">
        <f>ROUND(F193*G$188,2)</f>
        <v>11.6</v>
      </c>
      <c r="H193" s="2080">
        <v>155.00899999999999</v>
      </c>
      <c r="I193" s="2080">
        <f>H193-H192</f>
        <v>5.9999999999149622E-4</v>
      </c>
      <c r="J193" s="2080">
        <f>ROUND(I193*J$188,2)</f>
        <v>1.2</v>
      </c>
      <c r="K193" s="2080">
        <v>956.60380000000009</v>
      </c>
      <c r="L193" s="2080">
        <f>K193-K192</f>
        <v>2.1000000000412911E-3</v>
      </c>
      <c r="M193" s="2080">
        <f>ROUND(L193*M$188,2)</f>
        <v>4.2</v>
      </c>
      <c r="N193" s="2080">
        <f>D193+G193</f>
        <v>17.600000000000001</v>
      </c>
      <c r="O193" s="2080">
        <f>J193+M193</f>
        <v>5.4</v>
      </c>
    </row>
    <row r="194" spans="1:15">
      <c r="A194" s="2078">
        <v>2</v>
      </c>
      <c r="B194" s="2080">
        <v>465.63629999999995</v>
      </c>
      <c r="C194" s="2080">
        <f t="shared" ref="C194:C216" si="40">B194-B193</f>
        <v>2.9999999999859028E-3</v>
      </c>
      <c r="D194" s="2080">
        <f t="shared" ref="D194:D216" si="41">ROUND(C194*D$188,2)</f>
        <v>6</v>
      </c>
      <c r="E194" s="2080">
        <v>2503.0575999999996</v>
      </c>
      <c r="F194" s="2080">
        <f t="shared" ref="F194:F216" si="42">E194-E193</f>
        <v>5.7999999999083229E-3</v>
      </c>
      <c r="G194" s="2080">
        <f t="shared" ref="G194:G216" si="43">ROUND(F194*G$188,2)</f>
        <v>11.6</v>
      </c>
      <c r="H194" s="2080">
        <v>155.00959999999998</v>
      </c>
      <c r="I194" s="2080">
        <f t="shared" ref="I194:I216" si="44">H194-H193</f>
        <v>5.9999999999149622E-4</v>
      </c>
      <c r="J194" s="2080">
        <f t="shared" ref="J194:J216" si="45">ROUND(I194*J$188,2)</f>
        <v>1.2</v>
      </c>
      <c r="K194" s="2080">
        <v>956.60640000000012</v>
      </c>
      <c r="L194" s="2080">
        <f t="shared" ref="L194:L216" si="46">K194-K193</f>
        <v>2.6000000000294676E-3</v>
      </c>
      <c r="M194" s="2080">
        <f t="shared" ref="M194:M216" si="47">ROUND(L194*M$188,2)</f>
        <v>5.2</v>
      </c>
      <c r="N194" s="2080">
        <f t="shared" ref="N194:N216" si="48">D194+G194</f>
        <v>17.600000000000001</v>
      </c>
      <c r="O194" s="2080">
        <f t="shared" ref="O194:O216" si="49">J194+M194</f>
        <v>6.4</v>
      </c>
    </row>
    <row r="195" spans="1:15">
      <c r="A195" s="2078">
        <v>3</v>
      </c>
      <c r="B195" s="2080">
        <v>465.63919999999996</v>
      </c>
      <c r="C195" s="2080">
        <f t="shared" si="40"/>
        <v>2.9000000000110049E-3</v>
      </c>
      <c r="D195" s="2080">
        <f t="shared" si="41"/>
        <v>5.8</v>
      </c>
      <c r="E195" s="2080">
        <v>2503.0633999999995</v>
      </c>
      <c r="F195" s="2080">
        <f t="shared" si="42"/>
        <v>5.7999999999083229E-3</v>
      </c>
      <c r="G195" s="2080">
        <f t="shared" si="43"/>
        <v>11.6</v>
      </c>
      <c r="H195" s="2080">
        <v>155.01009999999997</v>
      </c>
      <c r="I195" s="2080">
        <f t="shared" si="44"/>
        <v>4.9999999998817657E-4</v>
      </c>
      <c r="J195" s="2080">
        <f t="shared" si="45"/>
        <v>1</v>
      </c>
      <c r="K195" s="2080">
        <v>956.60880000000009</v>
      </c>
      <c r="L195" s="2080">
        <f t="shared" si="46"/>
        <v>2.3999999999659849E-3</v>
      </c>
      <c r="M195" s="2080">
        <f t="shared" si="47"/>
        <v>4.8</v>
      </c>
      <c r="N195" s="2080">
        <f t="shared" si="48"/>
        <v>17.399999999999999</v>
      </c>
      <c r="O195" s="2080">
        <f t="shared" si="49"/>
        <v>5.8</v>
      </c>
    </row>
    <row r="196" spans="1:15">
      <c r="A196" s="2078">
        <v>4</v>
      </c>
      <c r="B196" s="2080">
        <v>465.64199999999994</v>
      </c>
      <c r="C196" s="2080">
        <f t="shared" si="40"/>
        <v>2.7999999999792635E-3</v>
      </c>
      <c r="D196" s="2080">
        <f t="shared" si="41"/>
        <v>5.6</v>
      </c>
      <c r="E196" s="2080">
        <v>2503.0689999999995</v>
      </c>
      <c r="F196" s="2080">
        <f t="shared" si="42"/>
        <v>5.599999999958527E-3</v>
      </c>
      <c r="G196" s="2080">
        <f t="shared" si="43"/>
        <v>11.2</v>
      </c>
      <c r="H196" s="2080">
        <v>155.01069999999996</v>
      </c>
      <c r="I196" s="2080">
        <f t="shared" si="44"/>
        <v>5.9999999999149622E-4</v>
      </c>
      <c r="J196" s="2080">
        <f t="shared" si="45"/>
        <v>1.2</v>
      </c>
      <c r="K196" s="2080">
        <v>956.61130000000014</v>
      </c>
      <c r="L196" s="2080">
        <f t="shared" si="46"/>
        <v>2.5000000000545697E-3</v>
      </c>
      <c r="M196" s="2080">
        <f t="shared" si="47"/>
        <v>5</v>
      </c>
      <c r="N196" s="2080">
        <f t="shared" si="48"/>
        <v>16.799999999999997</v>
      </c>
      <c r="O196" s="2080">
        <f t="shared" si="49"/>
        <v>6.2</v>
      </c>
    </row>
    <row r="197" spans="1:15">
      <c r="A197" s="2078">
        <v>5</v>
      </c>
      <c r="B197" s="2080">
        <v>465.64489999999995</v>
      </c>
      <c r="C197" s="2080">
        <f t="shared" si="40"/>
        <v>2.9000000000110049E-3</v>
      </c>
      <c r="D197" s="2080">
        <f t="shared" si="41"/>
        <v>5.8</v>
      </c>
      <c r="E197" s="2080">
        <v>2503.0745999999995</v>
      </c>
      <c r="F197" s="2080">
        <f t="shared" si="42"/>
        <v>5.599999999958527E-3</v>
      </c>
      <c r="G197" s="2080">
        <f t="shared" si="43"/>
        <v>11.2</v>
      </c>
      <c r="H197" s="2080">
        <v>155.01119999999995</v>
      </c>
      <c r="I197" s="2080">
        <f t="shared" si="44"/>
        <v>4.9999999998817657E-4</v>
      </c>
      <c r="J197" s="2080">
        <f t="shared" si="45"/>
        <v>1</v>
      </c>
      <c r="K197" s="2080">
        <v>956.61350000000016</v>
      </c>
      <c r="L197" s="2080">
        <f t="shared" si="46"/>
        <v>2.200000000016189E-3</v>
      </c>
      <c r="M197" s="2080">
        <f t="shared" si="47"/>
        <v>4.4000000000000004</v>
      </c>
      <c r="N197" s="2080">
        <f t="shared" si="48"/>
        <v>17</v>
      </c>
      <c r="O197" s="2080">
        <f t="shared" si="49"/>
        <v>5.4</v>
      </c>
    </row>
    <row r="198" spans="1:15">
      <c r="A198" s="2078">
        <v>6</v>
      </c>
      <c r="B198" s="2080">
        <v>465.64779999999996</v>
      </c>
      <c r="C198" s="2080">
        <f t="shared" si="40"/>
        <v>2.9000000000110049E-3</v>
      </c>
      <c r="D198" s="2080">
        <f t="shared" si="41"/>
        <v>5.8</v>
      </c>
      <c r="E198" s="2080">
        <v>2503.0802999999996</v>
      </c>
      <c r="F198" s="2080">
        <f t="shared" si="42"/>
        <v>5.7000000001607987E-3</v>
      </c>
      <c r="G198" s="2080">
        <f t="shared" si="43"/>
        <v>11.4</v>
      </c>
      <c r="H198" s="2080">
        <v>155.01169999999993</v>
      </c>
      <c r="I198" s="2080">
        <f t="shared" si="44"/>
        <v>4.9999999998817657E-4</v>
      </c>
      <c r="J198" s="2080">
        <f t="shared" si="45"/>
        <v>1</v>
      </c>
      <c r="K198" s="2080">
        <v>956.61590000000012</v>
      </c>
      <c r="L198" s="2080">
        <f t="shared" si="46"/>
        <v>2.3999999999659849E-3</v>
      </c>
      <c r="M198" s="2080">
        <f t="shared" si="47"/>
        <v>4.8</v>
      </c>
      <c r="N198" s="2080">
        <f t="shared" si="48"/>
        <v>17.2</v>
      </c>
      <c r="O198" s="2080">
        <f t="shared" si="49"/>
        <v>5.8</v>
      </c>
    </row>
    <row r="199" spans="1:15">
      <c r="A199" s="2078">
        <v>7</v>
      </c>
      <c r="B199" s="2080">
        <v>465.65069999999997</v>
      </c>
      <c r="C199" s="2080">
        <f t="shared" si="40"/>
        <v>2.9000000000110049E-3</v>
      </c>
      <c r="D199" s="2080">
        <f t="shared" si="41"/>
        <v>5.8</v>
      </c>
      <c r="E199" s="2080">
        <v>2503.0859999999998</v>
      </c>
      <c r="F199" s="2080">
        <f t="shared" si="42"/>
        <v>5.7000000001607987E-3</v>
      </c>
      <c r="G199" s="2080">
        <f t="shared" si="43"/>
        <v>11.4</v>
      </c>
      <c r="H199" s="2080">
        <v>155.01229999999993</v>
      </c>
      <c r="I199" s="2080">
        <f t="shared" si="44"/>
        <v>5.9999999999149622E-4</v>
      </c>
      <c r="J199" s="2080">
        <f t="shared" si="45"/>
        <v>1.2</v>
      </c>
      <c r="K199" s="2080">
        <v>956.61820000000012</v>
      </c>
      <c r="L199" s="2080">
        <f t="shared" si="46"/>
        <v>2.299999999991087E-3</v>
      </c>
      <c r="M199" s="2080">
        <f t="shared" si="47"/>
        <v>4.5999999999999996</v>
      </c>
      <c r="N199" s="2080">
        <f t="shared" si="48"/>
        <v>17.2</v>
      </c>
      <c r="O199" s="2080">
        <f t="shared" si="49"/>
        <v>5.8</v>
      </c>
    </row>
    <row r="200" spans="1:15">
      <c r="A200" s="2078">
        <v>8</v>
      </c>
      <c r="B200" s="2080">
        <v>465.65359999999998</v>
      </c>
      <c r="C200" s="2080">
        <f t="shared" si="40"/>
        <v>2.9000000000110049E-3</v>
      </c>
      <c r="D200" s="2080">
        <f t="shared" si="41"/>
        <v>5.8</v>
      </c>
      <c r="E200" s="2080">
        <v>2503.0916999999999</v>
      </c>
      <c r="F200" s="2080">
        <f t="shared" si="42"/>
        <v>5.7000000001607987E-3</v>
      </c>
      <c r="G200" s="2080">
        <f t="shared" si="43"/>
        <v>11.4</v>
      </c>
      <c r="H200" s="2080">
        <v>155.01279999999991</v>
      </c>
      <c r="I200" s="2080">
        <f t="shared" si="44"/>
        <v>4.9999999998817657E-4</v>
      </c>
      <c r="J200" s="2080">
        <f t="shared" si="45"/>
        <v>1</v>
      </c>
      <c r="K200" s="2080">
        <v>956.62050000000011</v>
      </c>
      <c r="L200" s="2080">
        <f t="shared" si="46"/>
        <v>2.299999999991087E-3</v>
      </c>
      <c r="M200" s="2080">
        <f t="shared" si="47"/>
        <v>4.5999999999999996</v>
      </c>
      <c r="N200" s="2080">
        <f t="shared" si="48"/>
        <v>17.2</v>
      </c>
      <c r="O200" s="2080">
        <f t="shared" si="49"/>
        <v>5.6</v>
      </c>
    </row>
    <row r="201" spans="1:15">
      <c r="A201" s="2078">
        <v>9</v>
      </c>
      <c r="B201" s="2080">
        <v>465.65659999999997</v>
      </c>
      <c r="C201" s="2080">
        <f t="shared" si="40"/>
        <v>2.9999999999859028E-3</v>
      </c>
      <c r="D201" s="2080">
        <f t="shared" si="41"/>
        <v>6</v>
      </c>
      <c r="E201" s="2080">
        <v>2503.0974000000001</v>
      </c>
      <c r="F201" s="2080">
        <f t="shared" si="42"/>
        <v>5.7000000001607987E-3</v>
      </c>
      <c r="G201" s="2080">
        <f t="shared" si="43"/>
        <v>11.4</v>
      </c>
      <c r="H201" s="2080">
        <v>155.0133999999999</v>
      </c>
      <c r="I201" s="2080">
        <f t="shared" si="44"/>
        <v>5.9999999999149622E-4</v>
      </c>
      <c r="J201" s="2080">
        <f t="shared" si="45"/>
        <v>1.2</v>
      </c>
      <c r="K201" s="2080">
        <v>956.6228000000001</v>
      </c>
      <c r="L201" s="2080">
        <f t="shared" si="46"/>
        <v>2.299999999991087E-3</v>
      </c>
      <c r="M201" s="2080">
        <f t="shared" si="47"/>
        <v>4.5999999999999996</v>
      </c>
      <c r="N201" s="2080">
        <f t="shared" si="48"/>
        <v>17.399999999999999</v>
      </c>
      <c r="O201" s="2080">
        <f t="shared" si="49"/>
        <v>5.8</v>
      </c>
    </row>
    <row r="202" spans="1:15">
      <c r="A202" s="2078">
        <v>10</v>
      </c>
      <c r="B202" s="2080">
        <v>465.65949999999998</v>
      </c>
      <c r="C202" s="2080">
        <f t="shared" si="40"/>
        <v>2.9000000000110049E-3</v>
      </c>
      <c r="D202" s="2080">
        <f t="shared" si="41"/>
        <v>5.8</v>
      </c>
      <c r="E202" s="2080">
        <v>2503.1032</v>
      </c>
      <c r="F202" s="2080">
        <f t="shared" si="42"/>
        <v>5.7999999999083229E-3</v>
      </c>
      <c r="G202" s="2080">
        <f t="shared" si="43"/>
        <v>11.6</v>
      </c>
      <c r="H202" s="2080">
        <v>155.0140999999999</v>
      </c>
      <c r="I202" s="2080">
        <f t="shared" si="44"/>
        <v>6.9999999999481588E-4</v>
      </c>
      <c r="J202" s="2080">
        <f t="shared" si="45"/>
        <v>1.4</v>
      </c>
      <c r="K202" s="2080">
        <v>956.62530000000015</v>
      </c>
      <c r="L202" s="2080">
        <f t="shared" si="46"/>
        <v>2.5000000000545697E-3</v>
      </c>
      <c r="M202" s="2080">
        <f t="shared" si="47"/>
        <v>5</v>
      </c>
      <c r="N202" s="2080">
        <f t="shared" si="48"/>
        <v>17.399999999999999</v>
      </c>
      <c r="O202" s="2080">
        <f t="shared" si="49"/>
        <v>6.4</v>
      </c>
    </row>
    <row r="203" spans="1:15">
      <c r="A203" s="2078">
        <v>11</v>
      </c>
      <c r="B203" s="2080">
        <v>465.66249999999997</v>
      </c>
      <c r="C203" s="2080">
        <f t="shared" si="40"/>
        <v>2.9999999999859028E-3</v>
      </c>
      <c r="D203" s="2080">
        <f t="shared" si="41"/>
        <v>6</v>
      </c>
      <c r="E203" s="2080">
        <v>2503.1089000000002</v>
      </c>
      <c r="F203" s="2080">
        <f t="shared" si="42"/>
        <v>5.7000000001607987E-3</v>
      </c>
      <c r="G203" s="2080">
        <f t="shared" si="43"/>
        <v>11.4</v>
      </c>
      <c r="H203" s="2080">
        <v>155.01479999999989</v>
      </c>
      <c r="I203" s="2080">
        <f t="shared" si="44"/>
        <v>6.9999999999481588E-4</v>
      </c>
      <c r="J203" s="2080">
        <f t="shared" si="45"/>
        <v>1.4</v>
      </c>
      <c r="K203" s="2080">
        <v>956.62790000000018</v>
      </c>
      <c r="L203" s="2080">
        <f t="shared" si="46"/>
        <v>2.6000000000294676E-3</v>
      </c>
      <c r="M203" s="2080">
        <f t="shared" si="47"/>
        <v>5.2</v>
      </c>
      <c r="N203" s="2080">
        <f t="shared" si="48"/>
        <v>17.399999999999999</v>
      </c>
      <c r="O203" s="2080">
        <f t="shared" si="49"/>
        <v>6.6</v>
      </c>
    </row>
    <row r="204" spans="1:15">
      <c r="A204" s="2078">
        <v>12</v>
      </c>
      <c r="B204" s="2080">
        <v>465.66549999999995</v>
      </c>
      <c r="C204" s="2080">
        <f t="shared" si="40"/>
        <v>2.9999999999859028E-3</v>
      </c>
      <c r="D204" s="2080">
        <f t="shared" si="41"/>
        <v>6</v>
      </c>
      <c r="E204" s="2080">
        <v>2503.1147000000001</v>
      </c>
      <c r="F204" s="2080">
        <f t="shared" si="42"/>
        <v>5.7999999999083229E-3</v>
      </c>
      <c r="G204" s="2080">
        <f t="shared" si="43"/>
        <v>11.6</v>
      </c>
      <c r="H204" s="2080">
        <v>155.01549999999989</v>
      </c>
      <c r="I204" s="2080">
        <f t="shared" si="44"/>
        <v>6.9999999999481588E-4</v>
      </c>
      <c r="J204" s="2080">
        <f t="shared" si="45"/>
        <v>1.4</v>
      </c>
      <c r="K204" s="2080">
        <v>956.63040000000024</v>
      </c>
      <c r="L204" s="2080">
        <f t="shared" si="46"/>
        <v>2.5000000000545697E-3</v>
      </c>
      <c r="M204" s="2080">
        <f t="shared" si="47"/>
        <v>5</v>
      </c>
      <c r="N204" s="2080">
        <f t="shared" si="48"/>
        <v>17.600000000000001</v>
      </c>
      <c r="O204" s="2080">
        <f t="shared" si="49"/>
        <v>6.4</v>
      </c>
    </row>
    <row r="205" spans="1:15">
      <c r="A205" s="2078">
        <v>13</v>
      </c>
      <c r="B205" s="2080">
        <v>465.66849999999994</v>
      </c>
      <c r="C205" s="2080">
        <f t="shared" si="40"/>
        <v>2.9999999999859028E-3</v>
      </c>
      <c r="D205" s="2080">
        <f t="shared" si="41"/>
        <v>6</v>
      </c>
      <c r="E205" s="2080">
        <v>2503.1205</v>
      </c>
      <c r="F205" s="2080">
        <f t="shared" si="42"/>
        <v>5.7999999999083229E-3</v>
      </c>
      <c r="G205" s="2080">
        <f t="shared" si="43"/>
        <v>11.6</v>
      </c>
      <c r="H205" s="2080">
        <v>155.01629999999989</v>
      </c>
      <c r="I205" s="2080">
        <f t="shared" si="44"/>
        <v>7.9999999999813554E-4</v>
      </c>
      <c r="J205" s="2080">
        <f t="shared" si="45"/>
        <v>1.6</v>
      </c>
      <c r="K205" s="2080">
        <v>956.63300000000027</v>
      </c>
      <c r="L205" s="2080">
        <f t="shared" si="46"/>
        <v>2.6000000000294676E-3</v>
      </c>
      <c r="M205" s="2080">
        <f t="shared" si="47"/>
        <v>5.2</v>
      </c>
      <c r="N205" s="2080">
        <f t="shared" si="48"/>
        <v>17.600000000000001</v>
      </c>
      <c r="O205" s="2080">
        <f t="shared" si="49"/>
        <v>6.8000000000000007</v>
      </c>
    </row>
    <row r="206" spans="1:15">
      <c r="A206" s="2078">
        <v>14</v>
      </c>
      <c r="B206" s="2080">
        <v>465.67159999999996</v>
      </c>
      <c r="C206" s="2080">
        <f t="shared" si="40"/>
        <v>3.1000000000176442E-3</v>
      </c>
      <c r="D206" s="2080">
        <f t="shared" si="41"/>
        <v>6.2</v>
      </c>
      <c r="E206" s="2080">
        <v>2503.1262999999999</v>
      </c>
      <c r="F206" s="2080">
        <f t="shared" si="42"/>
        <v>5.7999999999083229E-3</v>
      </c>
      <c r="G206" s="2080">
        <f t="shared" si="43"/>
        <v>11.6</v>
      </c>
      <c r="H206" s="2080">
        <v>155.01699999999988</v>
      </c>
      <c r="I206" s="2080">
        <f t="shared" si="44"/>
        <v>6.9999999999481588E-4</v>
      </c>
      <c r="J206" s="2080">
        <f t="shared" si="45"/>
        <v>1.4</v>
      </c>
      <c r="K206" s="2080">
        <v>956.63550000000032</v>
      </c>
      <c r="L206" s="2080">
        <f t="shared" si="46"/>
        <v>2.5000000000545697E-3</v>
      </c>
      <c r="M206" s="2080">
        <f t="shared" si="47"/>
        <v>5</v>
      </c>
      <c r="N206" s="2080">
        <f t="shared" si="48"/>
        <v>17.8</v>
      </c>
      <c r="O206" s="2080">
        <f t="shared" si="49"/>
        <v>6.4</v>
      </c>
    </row>
    <row r="207" spans="1:15">
      <c r="A207" s="2078">
        <v>15</v>
      </c>
      <c r="B207" s="2080">
        <v>465.67459999999994</v>
      </c>
      <c r="C207" s="2080">
        <f t="shared" si="40"/>
        <v>2.9999999999859028E-3</v>
      </c>
      <c r="D207" s="2080">
        <f t="shared" si="41"/>
        <v>6</v>
      </c>
      <c r="E207" s="2080">
        <v>2503.1320999999998</v>
      </c>
      <c r="F207" s="2080">
        <f t="shared" si="42"/>
        <v>5.7999999999083229E-3</v>
      </c>
      <c r="G207" s="2080">
        <f t="shared" si="43"/>
        <v>11.6</v>
      </c>
      <c r="H207" s="2080">
        <v>155.01779999999988</v>
      </c>
      <c r="I207" s="2080">
        <f t="shared" si="44"/>
        <v>7.9999999999813554E-4</v>
      </c>
      <c r="J207" s="2080">
        <f t="shared" si="45"/>
        <v>1.6</v>
      </c>
      <c r="K207" s="2080">
        <v>956.63810000000035</v>
      </c>
      <c r="L207" s="2080">
        <f t="shared" si="46"/>
        <v>2.6000000000294676E-3</v>
      </c>
      <c r="M207" s="2080">
        <f t="shared" si="47"/>
        <v>5.2</v>
      </c>
      <c r="N207" s="2080">
        <f t="shared" si="48"/>
        <v>17.600000000000001</v>
      </c>
      <c r="O207" s="2080">
        <f t="shared" si="49"/>
        <v>6.8000000000000007</v>
      </c>
    </row>
    <row r="208" spans="1:15">
      <c r="A208" s="2078">
        <v>16</v>
      </c>
      <c r="B208" s="2080">
        <v>465.67759999999993</v>
      </c>
      <c r="C208" s="2080">
        <f t="shared" si="40"/>
        <v>2.9999999999859028E-3</v>
      </c>
      <c r="D208" s="2080">
        <f t="shared" si="41"/>
        <v>6</v>
      </c>
      <c r="E208" s="2080">
        <v>2503.1378999999997</v>
      </c>
      <c r="F208" s="2080">
        <f t="shared" si="42"/>
        <v>5.7999999999083229E-3</v>
      </c>
      <c r="G208" s="2080">
        <f t="shared" si="43"/>
        <v>11.6</v>
      </c>
      <c r="H208" s="2080">
        <v>155.01849999999988</v>
      </c>
      <c r="I208" s="2080">
        <f t="shared" si="44"/>
        <v>6.9999999999481588E-4</v>
      </c>
      <c r="J208" s="2080">
        <f t="shared" si="45"/>
        <v>1.4</v>
      </c>
      <c r="K208" s="2080">
        <v>956.6406000000004</v>
      </c>
      <c r="L208" s="2080">
        <f t="shared" si="46"/>
        <v>2.5000000000545697E-3</v>
      </c>
      <c r="M208" s="2080">
        <f t="shared" si="47"/>
        <v>5</v>
      </c>
      <c r="N208" s="2080">
        <f t="shared" si="48"/>
        <v>17.600000000000001</v>
      </c>
      <c r="O208" s="2080">
        <f t="shared" si="49"/>
        <v>6.4</v>
      </c>
    </row>
    <row r="209" spans="1:15">
      <c r="A209" s="2078">
        <v>17</v>
      </c>
      <c r="B209" s="2080">
        <v>465.68059999999991</v>
      </c>
      <c r="C209" s="2080">
        <f t="shared" si="40"/>
        <v>2.9999999999859028E-3</v>
      </c>
      <c r="D209" s="2080">
        <f t="shared" si="41"/>
        <v>6</v>
      </c>
      <c r="E209" s="2080">
        <v>2503.1435999999999</v>
      </c>
      <c r="F209" s="2080">
        <f t="shared" si="42"/>
        <v>5.7000000001607987E-3</v>
      </c>
      <c r="G209" s="2080">
        <f t="shared" si="43"/>
        <v>11.4</v>
      </c>
      <c r="H209" s="2080">
        <v>155.01919999999987</v>
      </c>
      <c r="I209" s="2080">
        <f t="shared" si="44"/>
        <v>6.9999999999481588E-4</v>
      </c>
      <c r="J209" s="2080">
        <f t="shared" si="45"/>
        <v>1.4</v>
      </c>
      <c r="K209" s="2080">
        <v>956.64320000000043</v>
      </c>
      <c r="L209" s="2080">
        <f t="shared" si="46"/>
        <v>2.6000000000294676E-3</v>
      </c>
      <c r="M209" s="2080">
        <f t="shared" si="47"/>
        <v>5.2</v>
      </c>
      <c r="N209" s="2080">
        <f t="shared" si="48"/>
        <v>17.399999999999999</v>
      </c>
      <c r="O209" s="2080">
        <f t="shared" si="49"/>
        <v>6.6</v>
      </c>
    </row>
    <row r="210" spans="1:15">
      <c r="A210" s="2078">
        <v>18</v>
      </c>
      <c r="B210" s="2080">
        <v>465.6835999999999</v>
      </c>
      <c r="C210" s="2080">
        <f t="shared" si="40"/>
        <v>2.9999999999859028E-3</v>
      </c>
      <c r="D210" s="2080">
        <f t="shared" si="41"/>
        <v>6</v>
      </c>
      <c r="E210" s="2080">
        <v>2503.1493</v>
      </c>
      <c r="F210" s="2080">
        <f t="shared" si="42"/>
        <v>5.7000000001607987E-3</v>
      </c>
      <c r="G210" s="2080">
        <f t="shared" si="43"/>
        <v>11.4</v>
      </c>
      <c r="H210" s="2080">
        <v>155.01979999999986</v>
      </c>
      <c r="I210" s="2080">
        <f t="shared" si="44"/>
        <v>5.9999999999149622E-4</v>
      </c>
      <c r="J210" s="2080">
        <f t="shared" si="45"/>
        <v>1.2</v>
      </c>
      <c r="K210" s="2080">
        <v>956.6456000000004</v>
      </c>
      <c r="L210" s="2080">
        <f t="shared" si="46"/>
        <v>2.3999999999659849E-3</v>
      </c>
      <c r="M210" s="2080">
        <f t="shared" si="47"/>
        <v>4.8</v>
      </c>
      <c r="N210" s="2080">
        <f t="shared" si="48"/>
        <v>17.399999999999999</v>
      </c>
      <c r="O210" s="2080">
        <f t="shared" si="49"/>
        <v>6</v>
      </c>
    </row>
    <row r="211" spans="1:15">
      <c r="A211" s="2078">
        <v>19</v>
      </c>
      <c r="B211" s="2080">
        <v>465.68659999999988</v>
      </c>
      <c r="C211" s="2080">
        <f t="shared" si="40"/>
        <v>2.9999999999859028E-3</v>
      </c>
      <c r="D211" s="2080">
        <f t="shared" si="41"/>
        <v>6</v>
      </c>
      <c r="E211" s="2080">
        <v>2503.1550000000002</v>
      </c>
      <c r="F211" s="2080">
        <f t="shared" si="42"/>
        <v>5.7000000001607987E-3</v>
      </c>
      <c r="G211" s="2080">
        <f t="shared" si="43"/>
        <v>11.4</v>
      </c>
      <c r="H211" s="2080">
        <v>155.02039999999985</v>
      </c>
      <c r="I211" s="2080">
        <f t="shared" si="44"/>
        <v>5.9999999999149622E-4</v>
      </c>
      <c r="J211" s="2080">
        <f t="shared" si="45"/>
        <v>1.2</v>
      </c>
      <c r="K211" s="2080">
        <v>956.64810000000045</v>
      </c>
      <c r="L211" s="2080">
        <f t="shared" si="46"/>
        <v>2.5000000000545697E-3</v>
      </c>
      <c r="M211" s="2080">
        <f t="shared" si="47"/>
        <v>5</v>
      </c>
      <c r="N211" s="2080">
        <f t="shared" si="48"/>
        <v>17.399999999999999</v>
      </c>
      <c r="O211" s="2080">
        <f t="shared" si="49"/>
        <v>6.2</v>
      </c>
    </row>
    <row r="212" spans="1:15">
      <c r="A212" s="2078">
        <v>20</v>
      </c>
      <c r="B212" s="2080">
        <v>465.68959999999987</v>
      </c>
      <c r="C212" s="2080">
        <f t="shared" si="40"/>
        <v>2.9999999999859028E-3</v>
      </c>
      <c r="D212" s="2080">
        <f t="shared" si="41"/>
        <v>6</v>
      </c>
      <c r="E212" s="2080">
        <v>2503.1607000000004</v>
      </c>
      <c r="F212" s="2080">
        <f t="shared" si="42"/>
        <v>5.7000000001607987E-3</v>
      </c>
      <c r="G212" s="2080">
        <f t="shared" si="43"/>
        <v>11.4</v>
      </c>
      <c r="H212" s="2080">
        <v>155.02099999999984</v>
      </c>
      <c r="I212" s="2080">
        <f t="shared" si="44"/>
        <v>5.9999999999149622E-4</v>
      </c>
      <c r="J212" s="2080">
        <f t="shared" si="45"/>
        <v>1.2</v>
      </c>
      <c r="K212" s="2080">
        <v>956.65050000000042</v>
      </c>
      <c r="L212" s="2080">
        <f t="shared" si="46"/>
        <v>2.3999999999659849E-3</v>
      </c>
      <c r="M212" s="2080">
        <f t="shared" si="47"/>
        <v>4.8</v>
      </c>
      <c r="N212" s="2080">
        <f t="shared" si="48"/>
        <v>17.399999999999999</v>
      </c>
      <c r="O212" s="2080">
        <f t="shared" si="49"/>
        <v>6</v>
      </c>
    </row>
    <row r="213" spans="1:15">
      <c r="A213" s="2078">
        <v>21</v>
      </c>
      <c r="B213" s="2080">
        <v>465.69259999999986</v>
      </c>
      <c r="C213" s="2080">
        <f t="shared" si="40"/>
        <v>2.9999999999859028E-3</v>
      </c>
      <c r="D213" s="2080">
        <f t="shared" si="41"/>
        <v>6</v>
      </c>
      <c r="E213" s="2080">
        <v>2503.1664000000005</v>
      </c>
      <c r="F213" s="2080">
        <f t="shared" si="42"/>
        <v>5.7000000001607987E-3</v>
      </c>
      <c r="G213" s="2080">
        <f t="shared" si="43"/>
        <v>11.4</v>
      </c>
      <c r="H213" s="2080">
        <v>155.02169999999984</v>
      </c>
      <c r="I213" s="2080">
        <f t="shared" si="44"/>
        <v>6.9999999999481588E-4</v>
      </c>
      <c r="J213" s="2080">
        <f t="shared" si="45"/>
        <v>1.4</v>
      </c>
      <c r="K213" s="2080">
        <v>956.65310000000045</v>
      </c>
      <c r="L213" s="2080">
        <f t="shared" si="46"/>
        <v>2.6000000000294676E-3</v>
      </c>
      <c r="M213" s="2080">
        <f t="shared" si="47"/>
        <v>5.2</v>
      </c>
      <c r="N213" s="2080">
        <f t="shared" si="48"/>
        <v>17.399999999999999</v>
      </c>
      <c r="O213" s="2080">
        <f t="shared" si="49"/>
        <v>6.6</v>
      </c>
    </row>
    <row r="214" spans="1:15">
      <c r="A214" s="2078">
        <v>22</v>
      </c>
      <c r="B214" s="2080">
        <v>465.69559999999984</v>
      </c>
      <c r="C214" s="2080">
        <f t="shared" si="40"/>
        <v>2.9999999999859028E-3</v>
      </c>
      <c r="D214" s="2080">
        <f t="shared" si="41"/>
        <v>6</v>
      </c>
      <c r="E214" s="2080">
        <v>2503.1722000000004</v>
      </c>
      <c r="F214" s="2080">
        <f t="shared" si="42"/>
        <v>5.7999999999083229E-3</v>
      </c>
      <c r="G214" s="2080">
        <f t="shared" si="43"/>
        <v>11.6</v>
      </c>
      <c r="H214" s="2080">
        <v>155.02229999999983</v>
      </c>
      <c r="I214" s="2080">
        <f t="shared" si="44"/>
        <v>5.9999999999149622E-4</v>
      </c>
      <c r="J214" s="2080">
        <f t="shared" si="45"/>
        <v>1.2</v>
      </c>
      <c r="K214" s="2080">
        <v>956.65550000000042</v>
      </c>
      <c r="L214" s="2080">
        <f t="shared" si="46"/>
        <v>2.3999999999659849E-3</v>
      </c>
      <c r="M214" s="2080">
        <f t="shared" si="47"/>
        <v>4.8</v>
      </c>
      <c r="N214" s="2080">
        <f t="shared" si="48"/>
        <v>17.600000000000001</v>
      </c>
      <c r="O214" s="2080">
        <f t="shared" si="49"/>
        <v>6</v>
      </c>
    </row>
    <row r="215" spans="1:15">
      <c r="A215" s="2078">
        <v>23</v>
      </c>
      <c r="B215" s="2080">
        <v>465.69859999999983</v>
      </c>
      <c r="C215" s="2080">
        <f t="shared" si="40"/>
        <v>2.9999999999859028E-3</v>
      </c>
      <c r="D215" s="2080">
        <f t="shared" si="41"/>
        <v>6</v>
      </c>
      <c r="E215" s="2080">
        <v>2503.1779000000006</v>
      </c>
      <c r="F215" s="2080">
        <f t="shared" si="42"/>
        <v>5.7000000001607987E-3</v>
      </c>
      <c r="G215" s="2080">
        <f t="shared" si="43"/>
        <v>11.4</v>
      </c>
      <c r="H215" s="2080">
        <v>155.02279999999982</v>
      </c>
      <c r="I215" s="2080">
        <f t="shared" si="44"/>
        <v>4.9999999998817657E-4</v>
      </c>
      <c r="J215" s="2080">
        <f t="shared" si="45"/>
        <v>1</v>
      </c>
      <c r="K215" s="2080">
        <v>956.65790000000038</v>
      </c>
      <c r="L215" s="2080">
        <f t="shared" si="46"/>
        <v>2.3999999999659849E-3</v>
      </c>
      <c r="M215" s="2080">
        <f t="shared" si="47"/>
        <v>4.8</v>
      </c>
      <c r="N215" s="2080">
        <f t="shared" si="48"/>
        <v>17.399999999999999</v>
      </c>
      <c r="O215" s="2080">
        <f t="shared" si="49"/>
        <v>5.8</v>
      </c>
    </row>
    <row r="216" spans="1:15">
      <c r="A216" s="2078">
        <v>24</v>
      </c>
      <c r="B216" s="2062">
        <v>465.70159999999981</v>
      </c>
      <c r="C216" s="2080">
        <f t="shared" si="40"/>
        <v>2.9999999999859028E-3</v>
      </c>
      <c r="D216" s="2080">
        <f t="shared" si="41"/>
        <v>6</v>
      </c>
      <c r="E216" s="2062">
        <v>2503.1837000000005</v>
      </c>
      <c r="F216" s="2080">
        <f t="shared" si="42"/>
        <v>5.7999999999083229E-3</v>
      </c>
      <c r="G216" s="2080">
        <f t="shared" si="43"/>
        <v>11.6</v>
      </c>
      <c r="H216" s="2062">
        <v>155.02339999999981</v>
      </c>
      <c r="I216" s="2080">
        <f t="shared" si="44"/>
        <v>5.9999999999149622E-4</v>
      </c>
      <c r="J216" s="2080">
        <f t="shared" si="45"/>
        <v>1.2</v>
      </c>
      <c r="K216" s="2062">
        <v>956.66050000000041</v>
      </c>
      <c r="L216" s="2080">
        <f t="shared" si="46"/>
        <v>2.6000000000294676E-3</v>
      </c>
      <c r="M216" s="2080">
        <f t="shared" si="47"/>
        <v>5.2</v>
      </c>
      <c r="N216" s="2080">
        <f t="shared" si="48"/>
        <v>17.600000000000001</v>
      </c>
      <c r="O216" s="2080">
        <f t="shared" si="49"/>
        <v>6.4</v>
      </c>
    </row>
    <row r="217" spans="1:15" ht="30.75" customHeight="1">
      <c r="A217" s="2078" t="s">
        <v>19</v>
      </c>
      <c r="B217" s="2080"/>
      <c r="C217" s="2080">
        <f>SUM(C192:C216)</f>
        <v>7.1299999999837382E-2</v>
      </c>
      <c r="D217" s="2080">
        <f>SUM(D192:D216)</f>
        <v>142.6</v>
      </c>
      <c r="E217" s="2080"/>
      <c r="F217" s="2080">
        <f>SUM(F192:F216)</f>
        <v>0.13770000000067739</v>
      </c>
      <c r="G217" s="2080">
        <f>SUM(G192:G216)</f>
        <v>275.40000000000003</v>
      </c>
      <c r="H217" s="2080"/>
      <c r="I217" s="2080">
        <f>SUM(I192:I216)</f>
        <v>1.4999999999815827E-2</v>
      </c>
      <c r="J217" s="2080">
        <f>SUM(J192:J216)</f>
        <v>29.999999999999993</v>
      </c>
      <c r="K217" s="2080"/>
      <c r="L217" s="2080">
        <f>SUM(L192:L216)</f>
        <v>5.8800000000360342E-2</v>
      </c>
      <c r="M217" s="2080">
        <f>SUM(M192:M216)</f>
        <v>117.60000000000001</v>
      </c>
      <c r="N217" s="2080">
        <f>SUM(N192:N216)</f>
        <v>417.99999999999994</v>
      </c>
      <c r="O217" s="2080">
        <f>SUM(O192:O216)</f>
        <v>147.60000000000002</v>
      </c>
    </row>
    <row r="218" spans="1:15">
      <c r="A218" s="2070"/>
      <c r="B218" s="2070"/>
      <c r="C218" s="2070"/>
      <c r="D218" s="2070"/>
      <c r="E218" s="2070"/>
      <c r="F218" s="2070"/>
      <c r="G218" s="2070"/>
      <c r="H218" s="2070"/>
      <c r="I218" s="2070"/>
      <c r="J218" s="2070"/>
      <c r="K218" s="2070"/>
      <c r="L218" s="2070"/>
      <c r="M218" s="2070"/>
      <c r="N218" s="2070"/>
      <c r="O218" s="2070"/>
    </row>
    <row r="219" spans="1:15" ht="15.75">
      <c r="A219" s="2070"/>
      <c r="B219" s="2070"/>
      <c r="C219" s="2070"/>
      <c r="D219" s="2070"/>
      <c r="E219" s="2052" t="s">
        <v>757</v>
      </c>
      <c r="F219" s="2052"/>
      <c r="G219" s="2052"/>
      <c r="H219" s="2052" t="s">
        <v>758</v>
      </c>
      <c r="I219" s="2052"/>
      <c r="J219" s="2052" t="s">
        <v>759</v>
      </c>
      <c r="K219" s="2052"/>
      <c r="L219" s="2070"/>
      <c r="M219" s="2070"/>
      <c r="N219" s="2070"/>
      <c r="O219" s="2070"/>
    </row>
    <row r="222" spans="1:15">
      <c r="A222" s="2048" t="s">
        <v>725</v>
      </c>
      <c r="M222" s="2048" t="s">
        <v>726</v>
      </c>
    </row>
    <row r="223" spans="1:15">
      <c r="A223" s="2048" t="s">
        <v>727</v>
      </c>
      <c r="M223" s="2049" t="s">
        <v>728</v>
      </c>
      <c r="N223" s="2049"/>
      <c r="O223" s="2050"/>
    </row>
    <row r="224" spans="1:15">
      <c r="A224" s="2048" t="s">
        <v>729</v>
      </c>
      <c r="M224" s="2051" t="s">
        <v>782</v>
      </c>
      <c r="N224" s="2051"/>
      <c r="O224" s="2050"/>
    </row>
    <row r="225" spans="1:15" ht="15.75">
      <c r="A225" s="2052" t="s">
        <v>732</v>
      </c>
      <c r="E225" s="3137"/>
      <c r="F225" s="3137"/>
      <c r="G225" s="3137"/>
      <c r="H225" s="3137"/>
      <c r="I225" s="3137"/>
      <c r="J225" s="3137"/>
      <c r="K225" s="2053"/>
      <c r="L225" s="2053"/>
      <c r="M225" s="2051" t="s">
        <v>783</v>
      </c>
      <c r="N225" s="2049"/>
      <c r="O225" s="2050"/>
    </row>
    <row r="226" spans="1:15" ht="15.75">
      <c r="A226" s="3137" t="s">
        <v>762</v>
      </c>
      <c r="B226" s="3137"/>
      <c r="C226" s="3137"/>
      <c r="D226" s="3137"/>
      <c r="E226" s="3137"/>
      <c r="F226" s="3137"/>
      <c r="G226" s="3137"/>
      <c r="H226" s="3137"/>
      <c r="I226" s="3137"/>
      <c r="J226" s="3137"/>
      <c r="K226" s="3137"/>
      <c r="L226" s="3137"/>
      <c r="M226" s="3137"/>
    </row>
    <row r="227" spans="1:15" ht="14.25" customHeight="1">
      <c r="A227" s="3129" t="s">
        <v>736</v>
      </c>
      <c r="B227" s="3129"/>
      <c r="C227" s="3129"/>
      <c r="D227" s="3129"/>
      <c r="E227" s="3129"/>
      <c r="F227" s="3129"/>
      <c r="G227" s="3129"/>
      <c r="H227" s="3129"/>
      <c r="I227" s="3129"/>
      <c r="J227" s="3129"/>
      <c r="K227" s="3129"/>
      <c r="L227" s="3129"/>
      <c r="M227" s="3129"/>
    </row>
    <row r="228" spans="1:15">
      <c r="A228" s="3130" t="s">
        <v>737</v>
      </c>
      <c r="B228" s="3130"/>
      <c r="C228" s="3130"/>
      <c r="D228" s="3130"/>
      <c r="E228" s="3130"/>
      <c r="F228" s="3130"/>
      <c r="G228" s="3131"/>
      <c r="H228" s="3132">
        <f>[1]Табл.№1вводы!H8</f>
        <v>44727</v>
      </c>
      <c r="I228" s="3131"/>
      <c r="J228" s="3131"/>
      <c r="K228" s="3131"/>
      <c r="L228" s="3131"/>
      <c r="M228" s="3131"/>
      <c r="N228" s="3131"/>
      <c r="O228" s="3131"/>
    </row>
    <row r="230" spans="1:15">
      <c r="A230" s="2054"/>
      <c r="B230" s="3125" t="s">
        <v>738</v>
      </c>
      <c r="C230" s="3126"/>
      <c r="D230" s="3126"/>
      <c r="E230" s="3126"/>
      <c r="F230" s="3126"/>
      <c r="G230" s="3133"/>
      <c r="H230" s="3125" t="s">
        <v>739</v>
      </c>
      <c r="I230" s="3126"/>
      <c r="J230" s="3126"/>
      <c r="K230" s="3126"/>
      <c r="L230" s="3126"/>
      <c r="M230" s="3133"/>
      <c r="N230" s="2054"/>
      <c r="O230" s="2054"/>
    </row>
    <row r="231" spans="1:15">
      <c r="A231" s="2055"/>
      <c r="B231" s="3134" t="s">
        <v>784</v>
      </c>
      <c r="C231" s="3135"/>
      <c r="D231" s="3136"/>
      <c r="E231" s="3134" t="s">
        <v>785</v>
      </c>
      <c r="F231" s="3135"/>
      <c r="G231" s="3136"/>
      <c r="H231" s="3134" t="s">
        <v>784</v>
      </c>
      <c r="I231" s="3135"/>
      <c r="J231" s="3136"/>
      <c r="K231" s="3134" t="s">
        <v>786</v>
      </c>
      <c r="L231" s="3135"/>
      <c r="M231" s="3136"/>
      <c r="N231" s="2056" t="s">
        <v>744</v>
      </c>
      <c r="O231" s="2056" t="s">
        <v>744</v>
      </c>
    </row>
    <row r="232" spans="1:15">
      <c r="A232" s="2056" t="s">
        <v>745</v>
      </c>
      <c r="B232" s="3125" t="s">
        <v>746</v>
      </c>
      <c r="C232" s="3126"/>
      <c r="D232" s="2057">
        <v>6000</v>
      </c>
      <c r="E232" s="3125" t="s">
        <v>746</v>
      </c>
      <c r="F232" s="3126"/>
      <c r="G232" s="2057">
        <v>3000</v>
      </c>
      <c r="H232" s="3125" t="s">
        <v>746</v>
      </c>
      <c r="I232" s="3126"/>
      <c r="J232" s="2057">
        <v>6000</v>
      </c>
      <c r="K232" s="3125" t="s">
        <v>746</v>
      </c>
      <c r="L232" s="3126"/>
      <c r="M232" s="2057">
        <v>3000</v>
      </c>
      <c r="N232" s="2056" t="s">
        <v>747</v>
      </c>
      <c r="O232" s="2056" t="s">
        <v>748</v>
      </c>
    </row>
    <row r="233" spans="1:15">
      <c r="A233" s="2056" t="s">
        <v>749</v>
      </c>
      <c r="B233" s="2058" t="s">
        <v>750</v>
      </c>
      <c r="C233" s="3127" t="s">
        <v>17</v>
      </c>
      <c r="D233" s="2058" t="s">
        <v>751</v>
      </c>
      <c r="E233" s="2058" t="s">
        <v>750</v>
      </c>
      <c r="F233" s="3127" t="s">
        <v>17</v>
      </c>
      <c r="G233" s="2058" t="s">
        <v>751</v>
      </c>
      <c r="H233" s="2058" t="s">
        <v>750</v>
      </c>
      <c r="I233" s="3127" t="s">
        <v>17</v>
      </c>
      <c r="J233" s="2058" t="s">
        <v>751</v>
      </c>
      <c r="K233" s="2058" t="s">
        <v>750</v>
      </c>
      <c r="L233" s="3127" t="s">
        <v>17</v>
      </c>
      <c r="M233" s="2058" t="s">
        <v>751</v>
      </c>
      <c r="N233" s="2056" t="s">
        <v>752</v>
      </c>
      <c r="O233" s="2056" t="s">
        <v>752</v>
      </c>
    </row>
    <row r="234" spans="1:15">
      <c r="A234" s="2059"/>
      <c r="B234" s="2056" t="s">
        <v>753</v>
      </c>
      <c r="C234" s="3128"/>
      <c r="D234" s="2056" t="s">
        <v>754</v>
      </c>
      <c r="E234" s="2056" t="s">
        <v>753</v>
      </c>
      <c r="F234" s="3128"/>
      <c r="G234" s="2056" t="s">
        <v>754</v>
      </c>
      <c r="H234" s="2056" t="s">
        <v>753</v>
      </c>
      <c r="I234" s="3128"/>
      <c r="J234" s="2056" t="s">
        <v>754</v>
      </c>
      <c r="K234" s="2056" t="s">
        <v>753</v>
      </c>
      <c r="L234" s="3128"/>
      <c r="M234" s="2056" t="s">
        <v>754</v>
      </c>
      <c r="N234" s="2060" t="s">
        <v>755</v>
      </c>
      <c r="O234" s="2060" t="s">
        <v>756</v>
      </c>
    </row>
    <row r="235" spans="1:15">
      <c r="A235" s="2061">
        <v>1</v>
      </c>
      <c r="B235" s="2061">
        <v>2</v>
      </c>
      <c r="C235" s="2061">
        <v>3</v>
      </c>
      <c r="D235" s="2061">
        <v>4</v>
      </c>
      <c r="E235" s="2061">
        <v>5</v>
      </c>
      <c r="F235" s="2061">
        <v>6</v>
      </c>
      <c r="G235" s="2061">
        <v>7</v>
      </c>
      <c r="H235" s="2061">
        <v>8</v>
      </c>
      <c r="I235" s="2061">
        <v>9</v>
      </c>
      <c r="J235" s="2061">
        <v>10</v>
      </c>
      <c r="K235" s="2061">
        <v>11</v>
      </c>
      <c r="L235" s="2061">
        <v>12</v>
      </c>
      <c r="M235" s="2061">
        <v>13</v>
      </c>
      <c r="N235" s="2061"/>
      <c r="O235" s="2061"/>
    </row>
    <row r="236" spans="1:15">
      <c r="A236" s="2061">
        <v>0</v>
      </c>
      <c r="B236" s="2062">
        <v>5902.4582</v>
      </c>
      <c r="C236" s="2063"/>
      <c r="D236" s="2063"/>
      <c r="E236" s="2062">
        <v>3607.6945999999998</v>
      </c>
      <c r="F236" s="2063"/>
      <c r="G236" s="2063"/>
      <c r="H236" s="2062">
        <v>1653.8131000000001</v>
      </c>
      <c r="I236" s="2063"/>
      <c r="J236" s="2063"/>
      <c r="K236" s="2062">
        <v>942.21900000000005</v>
      </c>
      <c r="L236" s="2063"/>
      <c r="M236" s="2063"/>
      <c r="N236" s="2063"/>
      <c r="O236" s="2063"/>
    </row>
    <row r="237" spans="1:15">
      <c r="A237" s="2061">
        <v>1</v>
      </c>
      <c r="B237" s="2063">
        <v>5902.4606999999996</v>
      </c>
      <c r="C237" s="2063">
        <f>B237-B236</f>
        <v>2.4999999995998223E-3</v>
      </c>
      <c r="D237" s="2063">
        <f>ROUND(C237*D$232,2)</f>
        <v>15</v>
      </c>
      <c r="E237" s="2063">
        <v>3607.7041999999997</v>
      </c>
      <c r="F237" s="2063">
        <f>E237-E236</f>
        <v>9.5999999998639396E-3</v>
      </c>
      <c r="G237" s="2063">
        <f>ROUND(F237*G$232,2)</f>
        <v>28.8</v>
      </c>
      <c r="H237" s="2063">
        <v>1653.8131000000001</v>
      </c>
      <c r="I237" s="2063">
        <f>H237-H236</f>
        <v>0</v>
      </c>
      <c r="J237" s="2063">
        <f>ROUND(I237*J$232,2)</f>
        <v>0</v>
      </c>
      <c r="K237" s="2063">
        <v>942.21900000000005</v>
      </c>
      <c r="L237" s="2063">
        <f>K237-K236</f>
        <v>0</v>
      </c>
      <c r="M237" s="2063">
        <f>ROUND(L237*M$232,2)</f>
        <v>0</v>
      </c>
      <c r="N237" s="2063">
        <f>D237+G237</f>
        <v>43.8</v>
      </c>
      <c r="O237" s="2063">
        <f>J237+M237</f>
        <v>0</v>
      </c>
    </row>
    <row r="238" spans="1:15">
      <c r="A238" s="2061">
        <v>2</v>
      </c>
      <c r="B238" s="2063">
        <v>5902.4630999999999</v>
      </c>
      <c r="C238" s="2063">
        <f t="shared" ref="C238:C260" si="50">B238-B237</f>
        <v>2.4000000003070454E-3</v>
      </c>
      <c r="D238" s="2063">
        <f t="shared" ref="D238:D260" si="51">ROUND(C238*D$232,2)</f>
        <v>14.4</v>
      </c>
      <c r="E238" s="2063">
        <v>3607.7136999999998</v>
      </c>
      <c r="F238" s="2063">
        <f t="shared" ref="F238:F260" si="52">E238-E237</f>
        <v>9.5000000001164153E-3</v>
      </c>
      <c r="G238" s="2063">
        <f t="shared" ref="G238:G260" si="53">ROUND(F238*G$232,2)</f>
        <v>28.5</v>
      </c>
      <c r="H238" s="2063">
        <v>1653.8131000000001</v>
      </c>
      <c r="I238" s="2063">
        <f t="shared" ref="I238:I260" si="54">H238-H237</f>
        <v>0</v>
      </c>
      <c r="J238" s="2063">
        <f t="shared" ref="J238:J260" si="55">ROUND(I238*J$232,2)</f>
        <v>0</v>
      </c>
      <c r="K238" s="2063">
        <v>942.21900000000005</v>
      </c>
      <c r="L238" s="2063">
        <f t="shared" ref="L238:L260" si="56">K238-K237</f>
        <v>0</v>
      </c>
      <c r="M238" s="2063">
        <f t="shared" ref="M238:M260" si="57">ROUND(L238*M$232,2)</f>
        <v>0</v>
      </c>
      <c r="N238" s="2063">
        <f t="shared" ref="N238:N260" si="58">D238+G238</f>
        <v>42.9</v>
      </c>
      <c r="O238" s="2063">
        <f t="shared" ref="O238:O260" si="59">J238+M238</f>
        <v>0</v>
      </c>
    </row>
    <row r="239" spans="1:15">
      <c r="A239" s="2061">
        <v>3</v>
      </c>
      <c r="B239" s="2063">
        <v>5902.4652999999998</v>
      </c>
      <c r="C239" s="2063">
        <f t="shared" si="50"/>
        <v>2.1999999999025022E-3</v>
      </c>
      <c r="D239" s="2063">
        <f t="shared" si="51"/>
        <v>13.2</v>
      </c>
      <c r="E239" s="2063">
        <v>3607.7231999999999</v>
      </c>
      <c r="F239" s="2063">
        <f t="shared" si="52"/>
        <v>9.5000000001164153E-3</v>
      </c>
      <c r="G239" s="2063">
        <f t="shared" si="53"/>
        <v>28.5</v>
      </c>
      <c r="H239" s="2063">
        <v>1653.8131000000001</v>
      </c>
      <c r="I239" s="2063">
        <f t="shared" si="54"/>
        <v>0</v>
      </c>
      <c r="J239" s="2063">
        <f t="shared" si="55"/>
        <v>0</v>
      </c>
      <c r="K239" s="2063">
        <v>942.21900000000005</v>
      </c>
      <c r="L239" s="2063">
        <f t="shared" si="56"/>
        <v>0</v>
      </c>
      <c r="M239" s="2063">
        <f t="shared" si="57"/>
        <v>0</v>
      </c>
      <c r="N239" s="2063">
        <f t="shared" si="58"/>
        <v>41.7</v>
      </c>
      <c r="O239" s="2063">
        <f t="shared" si="59"/>
        <v>0</v>
      </c>
    </row>
    <row r="240" spans="1:15">
      <c r="A240" s="2061">
        <v>4</v>
      </c>
      <c r="B240" s="2063">
        <v>5902.4677000000001</v>
      </c>
      <c r="C240" s="2063">
        <f t="shared" si="50"/>
        <v>2.4000000003070454E-3</v>
      </c>
      <c r="D240" s="2063">
        <f t="shared" si="51"/>
        <v>14.4</v>
      </c>
      <c r="E240" s="2063">
        <v>3607.7327</v>
      </c>
      <c r="F240" s="2063">
        <f t="shared" si="52"/>
        <v>9.5000000001164153E-3</v>
      </c>
      <c r="G240" s="2063">
        <f t="shared" si="53"/>
        <v>28.5</v>
      </c>
      <c r="H240" s="2063">
        <v>1653.8131000000001</v>
      </c>
      <c r="I240" s="2063">
        <f t="shared" si="54"/>
        <v>0</v>
      </c>
      <c r="J240" s="2063">
        <f t="shared" si="55"/>
        <v>0</v>
      </c>
      <c r="K240" s="2063">
        <v>942.21900000000005</v>
      </c>
      <c r="L240" s="2063">
        <f t="shared" si="56"/>
        <v>0</v>
      </c>
      <c r="M240" s="2063">
        <f t="shared" si="57"/>
        <v>0</v>
      </c>
      <c r="N240" s="2063">
        <f t="shared" si="58"/>
        <v>42.9</v>
      </c>
      <c r="O240" s="2063">
        <f t="shared" si="59"/>
        <v>0</v>
      </c>
    </row>
    <row r="241" spans="1:15">
      <c r="A241" s="2061">
        <v>5</v>
      </c>
      <c r="B241" s="2063">
        <v>5902.4775</v>
      </c>
      <c r="C241" s="2063">
        <f t="shared" si="50"/>
        <v>9.7999999998137355E-3</v>
      </c>
      <c r="D241" s="2063">
        <f t="shared" si="51"/>
        <v>58.8</v>
      </c>
      <c r="E241" s="2063">
        <v>3607.7422000000001</v>
      </c>
      <c r="F241" s="2063">
        <f t="shared" si="52"/>
        <v>9.5000000001164153E-3</v>
      </c>
      <c r="G241" s="2063">
        <f t="shared" si="53"/>
        <v>28.5</v>
      </c>
      <c r="H241" s="2063">
        <v>1653.8131000000001</v>
      </c>
      <c r="I241" s="2063">
        <f t="shared" si="54"/>
        <v>0</v>
      </c>
      <c r="J241" s="2063">
        <f t="shared" si="55"/>
        <v>0</v>
      </c>
      <c r="K241" s="2063">
        <v>942.21900000000005</v>
      </c>
      <c r="L241" s="2063">
        <f t="shared" si="56"/>
        <v>0</v>
      </c>
      <c r="M241" s="2063">
        <f t="shared" si="57"/>
        <v>0</v>
      </c>
      <c r="N241" s="2063">
        <f t="shared" si="58"/>
        <v>87.3</v>
      </c>
      <c r="O241" s="2063">
        <f t="shared" si="59"/>
        <v>0</v>
      </c>
    </row>
    <row r="242" spans="1:15">
      <c r="A242" s="2061">
        <v>6</v>
      </c>
      <c r="B242" s="2063">
        <v>5902.4865</v>
      </c>
      <c r="C242" s="2063">
        <f t="shared" si="50"/>
        <v>9.0000000000145519E-3</v>
      </c>
      <c r="D242" s="2063">
        <f t="shared" si="51"/>
        <v>54</v>
      </c>
      <c r="E242" s="2063">
        <v>3607.7517000000003</v>
      </c>
      <c r="F242" s="2063">
        <f t="shared" si="52"/>
        <v>9.5000000001164153E-3</v>
      </c>
      <c r="G242" s="2063">
        <f t="shared" si="53"/>
        <v>28.5</v>
      </c>
      <c r="H242" s="2063">
        <v>1653.8131000000001</v>
      </c>
      <c r="I242" s="2063">
        <f t="shared" si="54"/>
        <v>0</v>
      </c>
      <c r="J242" s="2063">
        <f t="shared" si="55"/>
        <v>0</v>
      </c>
      <c r="K242" s="2063">
        <v>942.21900000000005</v>
      </c>
      <c r="L242" s="2063">
        <f t="shared" si="56"/>
        <v>0</v>
      </c>
      <c r="M242" s="2063">
        <f t="shared" si="57"/>
        <v>0</v>
      </c>
      <c r="N242" s="2063">
        <f t="shared" si="58"/>
        <v>82.5</v>
      </c>
      <c r="O242" s="2063">
        <f t="shared" si="59"/>
        <v>0</v>
      </c>
    </row>
    <row r="243" spans="1:15">
      <c r="A243" s="2061">
        <v>7</v>
      </c>
      <c r="B243" s="2063">
        <v>5902.5019000000002</v>
      </c>
      <c r="C243" s="2063">
        <f t="shared" si="50"/>
        <v>1.540000000022701E-2</v>
      </c>
      <c r="D243" s="2063">
        <f t="shared" si="51"/>
        <v>92.4</v>
      </c>
      <c r="E243" s="2063">
        <v>3607.7609000000002</v>
      </c>
      <c r="F243" s="2063">
        <f t="shared" si="52"/>
        <v>9.1999999999643478E-3</v>
      </c>
      <c r="G243" s="2063">
        <f t="shared" si="53"/>
        <v>27.6</v>
      </c>
      <c r="H243" s="2063">
        <v>1653.8131000000001</v>
      </c>
      <c r="I243" s="2063">
        <f t="shared" si="54"/>
        <v>0</v>
      </c>
      <c r="J243" s="2063">
        <f t="shared" si="55"/>
        <v>0</v>
      </c>
      <c r="K243" s="2063">
        <v>942.21900000000005</v>
      </c>
      <c r="L243" s="2063">
        <f t="shared" si="56"/>
        <v>0</v>
      </c>
      <c r="M243" s="2063">
        <f t="shared" si="57"/>
        <v>0</v>
      </c>
      <c r="N243" s="2063">
        <f t="shared" si="58"/>
        <v>120</v>
      </c>
      <c r="O243" s="2063">
        <f t="shared" si="59"/>
        <v>0</v>
      </c>
    </row>
    <row r="244" spans="1:15">
      <c r="A244" s="2061">
        <v>8</v>
      </c>
      <c r="B244" s="2063">
        <v>5902.5186000000003</v>
      </c>
      <c r="C244" s="2063">
        <f t="shared" si="50"/>
        <v>1.6700000000128057E-2</v>
      </c>
      <c r="D244" s="2063">
        <f t="shared" si="51"/>
        <v>100.2</v>
      </c>
      <c r="E244" s="2063">
        <v>3607.7706000000003</v>
      </c>
      <c r="F244" s="2063">
        <f t="shared" si="52"/>
        <v>9.7000000000662112E-3</v>
      </c>
      <c r="G244" s="2063">
        <f t="shared" si="53"/>
        <v>29.1</v>
      </c>
      <c r="H244" s="2063">
        <v>1653.8131000000001</v>
      </c>
      <c r="I244" s="2063">
        <f t="shared" si="54"/>
        <v>0</v>
      </c>
      <c r="J244" s="2063">
        <f t="shared" si="55"/>
        <v>0</v>
      </c>
      <c r="K244" s="2063">
        <v>942.21900000000005</v>
      </c>
      <c r="L244" s="2063">
        <f t="shared" si="56"/>
        <v>0</v>
      </c>
      <c r="M244" s="2063">
        <f t="shared" si="57"/>
        <v>0</v>
      </c>
      <c r="N244" s="2063">
        <f t="shared" si="58"/>
        <v>129.30000000000001</v>
      </c>
      <c r="O244" s="2063">
        <f t="shared" si="59"/>
        <v>0</v>
      </c>
    </row>
    <row r="245" spans="1:15">
      <c r="A245" s="2061">
        <v>9</v>
      </c>
      <c r="B245" s="2063">
        <v>5902.5336000000007</v>
      </c>
      <c r="C245" s="2063">
        <f t="shared" si="50"/>
        <v>1.5000000000327418E-2</v>
      </c>
      <c r="D245" s="2063">
        <f t="shared" si="51"/>
        <v>90</v>
      </c>
      <c r="E245" s="2063">
        <v>3607.7813000000001</v>
      </c>
      <c r="F245" s="2063">
        <f t="shared" si="52"/>
        <v>1.0699999999815191E-2</v>
      </c>
      <c r="G245" s="2063">
        <f t="shared" si="53"/>
        <v>32.1</v>
      </c>
      <c r="H245" s="2063">
        <v>1653.8131000000001</v>
      </c>
      <c r="I245" s="2063">
        <f t="shared" si="54"/>
        <v>0</v>
      </c>
      <c r="J245" s="2063">
        <f t="shared" si="55"/>
        <v>0</v>
      </c>
      <c r="K245" s="2063">
        <v>942.21900000000005</v>
      </c>
      <c r="L245" s="2063">
        <f t="shared" si="56"/>
        <v>0</v>
      </c>
      <c r="M245" s="2063">
        <f t="shared" si="57"/>
        <v>0</v>
      </c>
      <c r="N245" s="2063">
        <f t="shared" si="58"/>
        <v>122.1</v>
      </c>
      <c r="O245" s="2063">
        <f t="shared" si="59"/>
        <v>0</v>
      </c>
    </row>
    <row r="246" spans="1:15">
      <c r="A246" s="2061">
        <v>10</v>
      </c>
      <c r="B246" s="2063">
        <v>5902.5488000000005</v>
      </c>
      <c r="C246" s="2063">
        <f t="shared" si="50"/>
        <v>1.5199999999822467E-2</v>
      </c>
      <c r="D246" s="2063">
        <f t="shared" si="51"/>
        <v>91.2</v>
      </c>
      <c r="E246" s="2063">
        <v>3607.7928999999999</v>
      </c>
      <c r="F246" s="2063">
        <f t="shared" si="52"/>
        <v>1.1599999999816646E-2</v>
      </c>
      <c r="G246" s="2063">
        <f t="shared" si="53"/>
        <v>34.799999999999997</v>
      </c>
      <c r="H246" s="2063">
        <v>1653.8131000000001</v>
      </c>
      <c r="I246" s="2063">
        <f t="shared" si="54"/>
        <v>0</v>
      </c>
      <c r="J246" s="2063">
        <f t="shared" si="55"/>
        <v>0</v>
      </c>
      <c r="K246" s="2063">
        <v>942.2192</v>
      </c>
      <c r="L246" s="2063">
        <f t="shared" si="56"/>
        <v>1.9999999994979589E-4</v>
      </c>
      <c r="M246" s="2063">
        <f t="shared" si="57"/>
        <v>0.6</v>
      </c>
      <c r="N246" s="2063">
        <f t="shared" si="58"/>
        <v>126</v>
      </c>
      <c r="O246" s="2063">
        <f t="shared" si="59"/>
        <v>0.6</v>
      </c>
    </row>
    <row r="247" spans="1:15">
      <c r="A247" s="2061">
        <v>11</v>
      </c>
      <c r="B247" s="2063">
        <v>5902.5651000000007</v>
      </c>
      <c r="C247" s="2063">
        <f t="shared" si="50"/>
        <v>1.6300000000228465E-2</v>
      </c>
      <c r="D247" s="2063">
        <f t="shared" si="51"/>
        <v>97.8</v>
      </c>
      <c r="E247" s="2063">
        <v>3607.8054999999999</v>
      </c>
      <c r="F247" s="2063">
        <f t="shared" si="52"/>
        <v>1.2600000000020373E-2</v>
      </c>
      <c r="G247" s="2063">
        <f t="shared" si="53"/>
        <v>37.799999999999997</v>
      </c>
      <c r="H247" s="2063">
        <v>1653.8131000000001</v>
      </c>
      <c r="I247" s="2063">
        <f t="shared" si="54"/>
        <v>0</v>
      </c>
      <c r="J247" s="2063">
        <f t="shared" si="55"/>
        <v>0</v>
      </c>
      <c r="K247" s="2063">
        <v>942.21979999999996</v>
      </c>
      <c r="L247" s="2063">
        <f t="shared" si="56"/>
        <v>5.9999999996307452E-4</v>
      </c>
      <c r="M247" s="2063">
        <f t="shared" si="57"/>
        <v>1.8</v>
      </c>
      <c r="N247" s="2063">
        <f t="shared" si="58"/>
        <v>135.6</v>
      </c>
      <c r="O247" s="2063">
        <f t="shared" si="59"/>
        <v>1.8</v>
      </c>
    </row>
    <row r="248" spans="1:15">
      <c r="A248" s="2061">
        <v>12</v>
      </c>
      <c r="B248" s="2063">
        <v>5902.580100000001</v>
      </c>
      <c r="C248" s="2063">
        <f t="shared" si="50"/>
        <v>1.5000000000327418E-2</v>
      </c>
      <c r="D248" s="2063">
        <f t="shared" si="51"/>
        <v>90</v>
      </c>
      <c r="E248" s="2063">
        <v>3607.8159999999998</v>
      </c>
      <c r="F248" s="2063">
        <f t="shared" si="52"/>
        <v>1.0499999999865395E-2</v>
      </c>
      <c r="G248" s="2063">
        <f t="shared" si="53"/>
        <v>31.5</v>
      </c>
      <c r="H248" s="2063">
        <v>1653.8131000000001</v>
      </c>
      <c r="I248" s="2063">
        <f t="shared" si="54"/>
        <v>0</v>
      </c>
      <c r="J248" s="2063">
        <f t="shared" si="55"/>
        <v>0</v>
      </c>
      <c r="K248" s="2063">
        <v>942.21979999999996</v>
      </c>
      <c r="L248" s="2063">
        <f t="shared" si="56"/>
        <v>0</v>
      </c>
      <c r="M248" s="2063">
        <f t="shared" si="57"/>
        <v>0</v>
      </c>
      <c r="N248" s="2063">
        <f t="shared" si="58"/>
        <v>121.5</v>
      </c>
      <c r="O248" s="2063">
        <f t="shared" si="59"/>
        <v>0</v>
      </c>
    </row>
    <row r="249" spans="1:15">
      <c r="A249" s="2061">
        <v>13</v>
      </c>
      <c r="B249" s="2063">
        <v>5902.5900000000011</v>
      </c>
      <c r="C249" s="2063">
        <f t="shared" si="50"/>
        <v>9.9000000000160071E-3</v>
      </c>
      <c r="D249" s="2063">
        <f t="shared" si="51"/>
        <v>59.4</v>
      </c>
      <c r="E249" s="2063">
        <v>3607.8267999999998</v>
      </c>
      <c r="F249" s="2063">
        <f t="shared" si="52"/>
        <v>1.0800000000017462E-2</v>
      </c>
      <c r="G249" s="2063">
        <f t="shared" si="53"/>
        <v>32.4</v>
      </c>
      <c r="H249" s="2063">
        <v>1653.8131000000001</v>
      </c>
      <c r="I249" s="2063">
        <f t="shared" si="54"/>
        <v>0</v>
      </c>
      <c r="J249" s="2063">
        <f t="shared" si="55"/>
        <v>0</v>
      </c>
      <c r="K249" s="2063">
        <v>942.21979999999996</v>
      </c>
      <c r="L249" s="2063">
        <f t="shared" si="56"/>
        <v>0</v>
      </c>
      <c r="M249" s="2063">
        <f t="shared" si="57"/>
        <v>0</v>
      </c>
      <c r="N249" s="2063">
        <f t="shared" si="58"/>
        <v>91.8</v>
      </c>
      <c r="O249" s="2063">
        <f t="shared" si="59"/>
        <v>0</v>
      </c>
    </row>
    <row r="250" spans="1:15">
      <c r="A250" s="2061">
        <v>14</v>
      </c>
      <c r="B250" s="2063">
        <v>5902.5980000000009</v>
      </c>
      <c r="C250" s="2063">
        <f t="shared" si="50"/>
        <v>7.9999999998108251E-3</v>
      </c>
      <c r="D250" s="2063">
        <f t="shared" si="51"/>
        <v>48</v>
      </c>
      <c r="E250" s="2063">
        <v>3607.8392999999996</v>
      </c>
      <c r="F250" s="2063">
        <f t="shared" si="52"/>
        <v>1.2499999999818101E-2</v>
      </c>
      <c r="G250" s="2063">
        <f t="shared" si="53"/>
        <v>37.5</v>
      </c>
      <c r="H250" s="2063">
        <v>1653.8131000000001</v>
      </c>
      <c r="I250" s="2063">
        <f t="shared" si="54"/>
        <v>0</v>
      </c>
      <c r="J250" s="2063">
        <f t="shared" si="55"/>
        <v>0</v>
      </c>
      <c r="K250" s="2063">
        <v>942.21979999999996</v>
      </c>
      <c r="L250" s="2063">
        <f t="shared" si="56"/>
        <v>0</v>
      </c>
      <c r="M250" s="2063">
        <f t="shared" si="57"/>
        <v>0</v>
      </c>
      <c r="N250" s="2063">
        <f t="shared" si="58"/>
        <v>85.5</v>
      </c>
      <c r="O250" s="2063">
        <f t="shared" si="59"/>
        <v>0</v>
      </c>
    </row>
    <row r="251" spans="1:15">
      <c r="A251" s="2061">
        <v>15</v>
      </c>
      <c r="B251" s="2063">
        <v>5902.6049000000012</v>
      </c>
      <c r="C251" s="2063">
        <f t="shared" si="50"/>
        <v>6.9000000003143214E-3</v>
      </c>
      <c r="D251" s="2063">
        <f t="shared" si="51"/>
        <v>41.4</v>
      </c>
      <c r="E251" s="2063">
        <v>3607.8508999999995</v>
      </c>
      <c r="F251" s="2063">
        <f t="shared" si="52"/>
        <v>1.1599999999816646E-2</v>
      </c>
      <c r="G251" s="2063">
        <f t="shared" si="53"/>
        <v>34.799999999999997</v>
      </c>
      <c r="H251" s="2063">
        <v>1653.8131000000001</v>
      </c>
      <c r="I251" s="2063">
        <f t="shared" si="54"/>
        <v>0</v>
      </c>
      <c r="J251" s="2063">
        <f t="shared" si="55"/>
        <v>0</v>
      </c>
      <c r="K251" s="2063">
        <v>942.22059999999999</v>
      </c>
      <c r="L251" s="2063">
        <f t="shared" si="56"/>
        <v>8.0000000002655725E-4</v>
      </c>
      <c r="M251" s="2063">
        <f t="shared" si="57"/>
        <v>2.4</v>
      </c>
      <c r="N251" s="2063">
        <f t="shared" si="58"/>
        <v>76.199999999999989</v>
      </c>
      <c r="O251" s="2063">
        <f t="shared" si="59"/>
        <v>2.4</v>
      </c>
    </row>
    <row r="252" spans="1:15">
      <c r="A252" s="2061">
        <v>16</v>
      </c>
      <c r="B252" s="2063">
        <v>5902.6109000000015</v>
      </c>
      <c r="C252" s="2063">
        <f t="shared" si="50"/>
        <v>6.0000000003128662E-3</v>
      </c>
      <c r="D252" s="2063">
        <f t="shared" si="51"/>
        <v>36</v>
      </c>
      <c r="E252" s="2063">
        <v>3607.8615999999993</v>
      </c>
      <c r="F252" s="2063">
        <f t="shared" si="52"/>
        <v>1.0699999999815191E-2</v>
      </c>
      <c r="G252" s="2063">
        <f t="shared" si="53"/>
        <v>32.1</v>
      </c>
      <c r="H252" s="2063">
        <v>1653.8131000000001</v>
      </c>
      <c r="I252" s="2063">
        <f t="shared" si="54"/>
        <v>0</v>
      </c>
      <c r="J252" s="2063">
        <f t="shared" si="55"/>
        <v>0</v>
      </c>
      <c r="K252" s="2063">
        <v>942.22059999999999</v>
      </c>
      <c r="L252" s="2063">
        <f t="shared" si="56"/>
        <v>0</v>
      </c>
      <c r="M252" s="2063">
        <f t="shared" si="57"/>
        <v>0</v>
      </c>
      <c r="N252" s="2063">
        <f t="shared" si="58"/>
        <v>68.099999999999994</v>
      </c>
      <c r="O252" s="2063">
        <f t="shared" si="59"/>
        <v>0</v>
      </c>
    </row>
    <row r="253" spans="1:15">
      <c r="A253" s="2061">
        <v>17</v>
      </c>
      <c r="B253" s="2063">
        <v>5902.6142000000018</v>
      </c>
      <c r="C253" s="2063">
        <f t="shared" si="50"/>
        <v>3.3000000003085006E-3</v>
      </c>
      <c r="D253" s="2063">
        <f t="shared" si="51"/>
        <v>19.8</v>
      </c>
      <c r="E253" s="2063">
        <v>3607.8717999999994</v>
      </c>
      <c r="F253" s="2063">
        <f t="shared" si="52"/>
        <v>1.0200000000168075E-2</v>
      </c>
      <c r="G253" s="2063">
        <f t="shared" si="53"/>
        <v>30.6</v>
      </c>
      <c r="H253" s="2063">
        <v>1653.8131000000001</v>
      </c>
      <c r="I253" s="2063">
        <f t="shared" si="54"/>
        <v>0</v>
      </c>
      <c r="J253" s="2063">
        <f t="shared" si="55"/>
        <v>0</v>
      </c>
      <c r="K253" s="2063">
        <v>942.22059999999999</v>
      </c>
      <c r="L253" s="2063">
        <f t="shared" si="56"/>
        <v>0</v>
      </c>
      <c r="M253" s="2063">
        <f t="shared" si="57"/>
        <v>0</v>
      </c>
      <c r="N253" s="2063">
        <f t="shared" si="58"/>
        <v>50.400000000000006</v>
      </c>
      <c r="O253" s="2063">
        <f t="shared" si="59"/>
        <v>0</v>
      </c>
    </row>
    <row r="254" spans="1:15">
      <c r="A254" s="2061">
        <v>18</v>
      </c>
      <c r="B254" s="2063">
        <v>5902.6167000000014</v>
      </c>
      <c r="C254" s="2063">
        <f t="shared" si="50"/>
        <v>2.4999999995998223E-3</v>
      </c>
      <c r="D254" s="2063">
        <f t="shared" si="51"/>
        <v>15</v>
      </c>
      <c r="E254" s="2063">
        <v>3607.8811999999994</v>
      </c>
      <c r="F254" s="2063">
        <f t="shared" si="52"/>
        <v>9.3999999999141437E-3</v>
      </c>
      <c r="G254" s="2063">
        <f t="shared" si="53"/>
        <v>28.2</v>
      </c>
      <c r="H254" s="2063">
        <v>1653.8131000000001</v>
      </c>
      <c r="I254" s="2063">
        <f t="shared" si="54"/>
        <v>0</v>
      </c>
      <c r="J254" s="2063">
        <f t="shared" si="55"/>
        <v>0</v>
      </c>
      <c r="K254" s="2063">
        <v>942.22059999999999</v>
      </c>
      <c r="L254" s="2063">
        <f t="shared" si="56"/>
        <v>0</v>
      </c>
      <c r="M254" s="2063">
        <f t="shared" si="57"/>
        <v>0</v>
      </c>
      <c r="N254" s="2063">
        <f t="shared" si="58"/>
        <v>43.2</v>
      </c>
      <c r="O254" s="2063">
        <f t="shared" si="59"/>
        <v>0</v>
      </c>
    </row>
    <row r="255" spans="1:15">
      <c r="A255" s="2061">
        <v>19</v>
      </c>
      <c r="B255" s="2063">
        <v>5902.6193000000012</v>
      </c>
      <c r="C255" s="2063">
        <f t="shared" si="50"/>
        <v>2.599999999802094E-3</v>
      </c>
      <c r="D255" s="2063">
        <f t="shared" si="51"/>
        <v>15.6</v>
      </c>
      <c r="E255" s="2063">
        <v>3607.8905999999993</v>
      </c>
      <c r="F255" s="2063">
        <f t="shared" si="52"/>
        <v>9.3999999999141437E-3</v>
      </c>
      <c r="G255" s="2063">
        <f t="shared" si="53"/>
        <v>28.2</v>
      </c>
      <c r="H255" s="2063">
        <v>1653.8131000000001</v>
      </c>
      <c r="I255" s="2063">
        <f t="shared" si="54"/>
        <v>0</v>
      </c>
      <c r="J255" s="2063">
        <f t="shared" si="55"/>
        <v>0</v>
      </c>
      <c r="K255" s="2063">
        <v>942.22059999999999</v>
      </c>
      <c r="L255" s="2063">
        <f t="shared" si="56"/>
        <v>0</v>
      </c>
      <c r="M255" s="2063">
        <f t="shared" si="57"/>
        <v>0</v>
      </c>
      <c r="N255" s="2063">
        <f t="shared" si="58"/>
        <v>43.8</v>
      </c>
      <c r="O255" s="2063">
        <f t="shared" si="59"/>
        <v>0</v>
      </c>
    </row>
    <row r="256" spans="1:15">
      <c r="A256" s="2061">
        <v>20</v>
      </c>
      <c r="B256" s="2063">
        <v>5902.6218000000008</v>
      </c>
      <c r="C256" s="2063">
        <f t="shared" si="50"/>
        <v>2.4999999995998223E-3</v>
      </c>
      <c r="D256" s="2063">
        <f t="shared" si="51"/>
        <v>15</v>
      </c>
      <c r="E256" s="2063">
        <v>3607.8999999999992</v>
      </c>
      <c r="F256" s="2063">
        <f t="shared" si="52"/>
        <v>9.3999999999141437E-3</v>
      </c>
      <c r="G256" s="2063">
        <f t="shared" si="53"/>
        <v>28.2</v>
      </c>
      <c r="H256" s="2063">
        <v>1653.8131000000001</v>
      </c>
      <c r="I256" s="2063">
        <f t="shared" si="54"/>
        <v>0</v>
      </c>
      <c r="J256" s="2063">
        <f t="shared" si="55"/>
        <v>0</v>
      </c>
      <c r="K256" s="2063">
        <v>942.22059999999999</v>
      </c>
      <c r="L256" s="2063">
        <f t="shared" si="56"/>
        <v>0</v>
      </c>
      <c r="M256" s="2063">
        <f t="shared" si="57"/>
        <v>0</v>
      </c>
      <c r="N256" s="2063">
        <f t="shared" si="58"/>
        <v>43.2</v>
      </c>
      <c r="O256" s="2063">
        <f t="shared" si="59"/>
        <v>0</v>
      </c>
    </row>
    <row r="257" spans="1:15">
      <c r="A257" s="2061">
        <v>21</v>
      </c>
      <c r="B257" s="2063">
        <v>5902.6243000000004</v>
      </c>
      <c r="C257" s="2063">
        <f t="shared" si="50"/>
        <v>2.4999999995998223E-3</v>
      </c>
      <c r="D257" s="2063">
        <f t="shared" si="51"/>
        <v>15</v>
      </c>
      <c r="E257" s="2063">
        <v>3607.9093999999991</v>
      </c>
      <c r="F257" s="2063">
        <f t="shared" si="52"/>
        <v>9.3999999999141437E-3</v>
      </c>
      <c r="G257" s="2063">
        <f t="shared" si="53"/>
        <v>28.2</v>
      </c>
      <c r="H257" s="2063">
        <v>1653.8131000000001</v>
      </c>
      <c r="I257" s="2063">
        <f t="shared" si="54"/>
        <v>0</v>
      </c>
      <c r="J257" s="2063">
        <f t="shared" si="55"/>
        <v>0</v>
      </c>
      <c r="K257" s="2063">
        <v>942.22059999999999</v>
      </c>
      <c r="L257" s="2063">
        <f t="shared" si="56"/>
        <v>0</v>
      </c>
      <c r="M257" s="2063">
        <f t="shared" si="57"/>
        <v>0</v>
      </c>
      <c r="N257" s="2063">
        <f t="shared" si="58"/>
        <v>43.2</v>
      </c>
      <c r="O257" s="2063">
        <f t="shared" si="59"/>
        <v>0</v>
      </c>
    </row>
    <row r="258" spans="1:15">
      <c r="A258" s="2061">
        <v>22</v>
      </c>
      <c r="B258" s="2063">
        <v>5902.6267000000007</v>
      </c>
      <c r="C258" s="2063">
        <f t="shared" si="50"/>
        <v>2.4000000003070454E-3</v>
      </c>
      <c r="D258" s="2063">
        <f t="shared" si="51"/>
        <v>14.4</v>
      </c>
      <c r="E258" s="2063">
        <v>3607.9186999999993</v>
      </c>
      <c r="F258" s="2063">
        <f t="shared" si="52"/>
        <v>9.3000000001666194E-3</v>
      </c>
      <c r="G258" s="2063">
        <f t="shared" si="53"/>
        <v>27.9</v>
      </c>
      <c r="H258" s="2063">
        <v>1653.8131000000001</v>
      </c>
      <c r="I258" s="2063">
        <f t="shared" si="54"/>
        <v>0</v>
      </c>
      <c r="J258" s="2063">
        <f t="shared" si="55"/>
        <v>0</v>
      </c>
      <c r="K258" s="2063">
        <v>942.22059999999999</v>
      </c>
      <c r="L258" s="2063">
        <f t="shared" si="56"/>
        <v>0</v>
      </c>
      <c r="M258" s="2063">
        <f t="shared" si="57"/>
        <v>0</v>
      </c>
      <c r="N258" s="2063">
        <f t="shared" si="58"/>
        <v>42.3</v>
      </c>
      <c r="O258" s="2063">
        <f t="shared" si="59"/>
        <v>0</v>
      </c>
    </row>
    <row r="259" spans="1:15">
      <c r="A259" s="2061">
        <v>23</v>
      </c>
      <c r="B259" s="2063">
        <v>5902.6290000000008</v>
      </c>
      <c r="C259" s="2063">
        <f t="shared" si="50"/>
        <v>2.3000000001047738E-3</v>
      </c>
      <c r="D259" s="2063">
        <f t="shared" si="51"/>
        <v>13.8</v>
      </c>
      <c r="E259" s="2063">
        <v>3607.9279999999994</v>
      </c>
      <c r="F259" s="2063">
        <f t="shared" si="52"/>
        <v>9.3000000001666194E-3</v>
      </c>
      <c r="G259" s="2063">
        <f t="shared" si="53"/>
        <v>27.9</v>
      </c>
      <c r="H259" s="2063">
        <v>1653.8131000000001</v>
      </c>
      <c r="I259" s="2063">
        <f t="shared" si="54"/>
        <v>0</v>
      </c>
      <c r="J259" s="2063">
        <f t="shared" si="55"/>
        <v>0</v>
      </c>
      <c r="K259" s="2063">
        <v>942.22059999999999</v>
      </c>
      <c r="L259" s="2063">
        <f t="shared" si="56"/>
        <v>0</v>
      </c>
      <c r="M259" s="2063">
        <f t="shared" si="57"/>
        <v>0</v>
      </c>
      <c r="N259" s="2063">
        <f t="shared" si="58"/>
        <v>41.7</v>
      </c>
      <c r="O259" s="2063">
        <f t="shared" si="59"/>
        <v>0</v>
      </c>
    </row>
    <row r="260" spans="1:15">
      <c r="A260" s="2061">
        <v>24</v>
      </c>
      <c r="B260" s="2062">
        <v>5902.6314000000011</v>
      </c>
      <c r="C260" s="2063">
        <f t="shared" si="50"/>
        <v>2.4000000003070454E-3</v>
      </c>
      <c r="D260" s="2063">
        <f t="shared" si="51"/>
        <v>14.4</v>
      </c>
      <c r="E260" s="2062">
        <v>3607.9371999999994</v>
      </c>
      <c r="F260" s="2063">
        <f t="shared" si="52"/>
        <v>9.1999999999643478E-3</v>
      </c>
      <c r="G260" s="2063">
        <f t="shared" si="53"/>
        <v>27.6</v>
      </c>
      <c r="H260" s="2062">
        <v>1653.8131000000001</v>
      </c>
      <c r="I260" s="2063">
        <f t="shared" si="54"/>
        <v>0</v>
      </c>
      <c r="J260" s="2063">
        <f t="shared" si="55"/>
        <v>0</v>
      </c>
      <c r="K260" s="2062">
        <v>942.22059999999999</v>
      </c>
      <c r="L260" s="2063">
        <f t="shared" si="56"/>
        <v>0</v>
      </c>
      <c r="M260" s="2063">
        <f t="shared" si="57"/>
        <v>0</v>
      </c>
      <c r="N260" s="2063">
        <f t="shared" si="58"/>
        <v>42</v>
      </c>
      <c r="O260" s="2063">
        <f t="shared" si="59"/>
        <v>0</v>
      </c>
    </row>
    <row r="261" spans="1:15" ht="24" customHeight="1">
      <c r="A261" s="2064" t="s">
        <v>19</v>
      </c>
      <c r="B261" s="2062"/>
      <c r="C261" s="2062">
        <f>SUM(C236:C260)</f>
        <v>0.17320000000108848</v>
      </c>
      <c r="D261" s="2062">
        <f>SUM(D236:D260)</f>
        <v>1039.2</v>
      </c>
      <c r="E261" s="2062"/>
      <c r="F261" s="2062">
        <f>SUM(F236:F260)</f>
        <v>0.24259999999958382</v>
      </c>
      <c r="G261" s="2062">
        <f>SUM(G236:G260)</f>
        <v>727.80000000000018</v>
      </c>
      <c r="H261" s="2062"/>
      <c r="I261" s="2062">
        <f>SUM(I236:I260)</f>
        <v>0</v>
      </c>
      <c r="J261" s="2062">
        <f>SUM(J236:J260)</f>
        <v>0</v>
      </c>
      <c r="K261" s="2062"/>
      <c r="L261" s="2062">
        <f>SUM(L236:L260)</f>
        <v>1.5999999999394277E-3</v>
      </c>
      <c r="M261" s="2062">
        <f>SUM(M236:M260)</f>
        <v>4.8</v>
      </c>
      <c r="N261" s="2062">
        <f>SUM(N236:N260)</f>
        <v>1767</v>
      </c>
      <c r="O261" s="2062">
        <f>SUM(O236:O260)</f>
        <v>4.8</v>
      </c>
    </row>
    <row r="263" spans="1:15" ht="18.75">
      <c r="E263" s="2052" t="s">
        <v>757</v>
      </c>
      <c r="F263" s="2052"/>
      <c r="G263" s="2052"/>
      <c r="H263" s="2052" t="s">
        <v>758</v>
      </c>
      <c r="I263" s="2052"/>
      <c r="J263" s="2052" t="s">
        <v>759</v>
      </c>
      <c r="K263" s="2052"/>
      <c r="L263" s="2081"/>
    </row>
    <row r="266" spans="1:15">
      <c r="A266" s="2048" t="s">
        <v>725</v>
      </c>
      <c r="M266" s="2048" t="s">
        <v>726</v>
      </c>
    </row>
    <row r="267" spans="1:15">
      <c r="A267" s="2048" t="s">
        <v>727</v>
      </c>
      <c r="M267" s="2049" t="s">
        <v>728</v>
      </c>
      <c r="N267" s="2049"/>
      <c r="O267" s="2050"/>
    </row>
    <row r="268" spans="1:15">
      <c r="A268" s="2048" t="s">
        <v>729</v>
      </c>
      <c r="M268" s="2051" t="s">
        <v>787</v>
      </c>
      <c r="N268" s="2051"/>
      <c r="O268" s="2050"/>
    </row>
    <row r="269" spans="1:15" ht="15.75">
      <c r="A269" s="2052" t="s">
        <v>732</v>
      </c>
      <c r="E269" s="3137"/>
      <c r="F269" s="3137"/>
      <c r="G269" s="3137"/>
      <c r="H269" s="3137"/>
      <c r="I269" s="3137"/>
      <c r="J269" s="3137"/>
      <c r="K269" s="2053"/>
      <c r="L269" s="2053"/>
      <c r="M269" s="2051" t="s">
        <v>788</v>
      </c>
      <c r="N269" s="2049"/>
      <c r="O269" s="2050"/>
    </row>
    <row r="270" spans="1:15" ht="15.75">
      <c r="A270" s="3137" t="s">
        <v>762</v>
      </c>
      <c r="B270" s="3137"/>
      <c r="C270" s="3137"/>
      <c r="D270" s="3137"/>
      <c r="E270" s="3137"/>
      <c r="F270" s="3137"/>
      <c r="G270" s="3137"/>
      <c r="H270" s="3137"/>
      <c r="I270" s="3137"/>
      <c r="J270" s="3137"/>
      <c r="K270" s="3137"/>
      <c r="L270" s="3137"/>
      <c r="M270" s="3137"/>
    </row>
    <row r="271" spans="1:15">
      <c r="A271" s="3129" t="s">
        <v>736</v>
      </c>
      <c r="B271" s="3129"/>
      <c r="C271" s="3129"/>
      <c r="D271" s="3129"/>
      <c r="E271" s="3129"/>
      <c r="F271" s="3129"/>
      <c r="G271" s="3129"/>
      <c r="H271" s="3129"/>
      <c r="I271" s="3129"/>
      <c r="J271" s="3129"/>
      <c r="K271" s="3129"/>
      <c r="L271" s="3129"/>
      <c r="M271" s="3129"/>
    </row>
    <row r="272" spans="1:15">
      <c r="A272" s="3130" t="s">
        <v>737</v>
      </c>
      <c r="B272" s="3130"/>
      <c r="C272" s="3130"/>
      <c r="D272" s="3130"/>
      <c r="E272" s="3130"/>
      <c r="F272" s="3130"/>
      <c r="G272" s="3131"/>
      <c r="H272" s="3132">
        <f>[1]Табл.№1вводы!H8</f>
        <v>44727</v>
      </c>
      <c r="I272" s="3131"/>
      <c r="J272" s="3131"/>
      <c r="K272" s="3131"/>
      <c r="L272" s="3131"/>
      <c r="M272" s="3131"/>
      <c r="N272" s="3131"/>
      <c r="O272" s="3131"/>
    </row>
    <row r="274" spans="1:15">
      <c r="A274" s="2054"/>
      <c r="B274" s="3125" t="s">
        <v>738</v>
      </c>
      <c r="C274" s="3126"/>
      <c r="D274" s="3126"/>
      <c r="E274" s="3126"/>
      <c r="F274" s="3126"/>
      <c r="G274" s="3133"/>
      <c r="H274" s="3125" t="s">
        <v>739</v>
      </c>
      <c r="I274" s="3126"/>
      <c r="J274" s="3126"/>
      <c r="K274" s="3126"/>
      <c r="L274" s="3126"/>
      <c r="M274" s="3133"/>
      <c r="N274" s="2054"/>
      <c r="O274" s="2054"/>
    </row>
    <row r="275" spans="1:15">
      <c r="A275" s="2055"/>
      <c r="B275" s="3134" t="s">
        <v>789</v>
      </c>
      <c r="C275" s="3135"/>
      <c r="D275" s="3136"/>
      <c r="E275" s="3134" t="s">
        <v>790</v>
      </c>
      <c r="F275" s="3135"/>
      <c r="G275" s="3136"/>
      <c r="H275" s="3134" t="s">
        <v>789</v>
      </c>
      <c r="I275" s="3135"/>
      <c r="J275" s="3136"/>
      <c r="K275" s="3134" t="s">
        <v>791</v>
      </c>
      <c r="L275" s="3135"/>
      <c r="M275" s="3136"/>
      <c r="N275" s="2056" t="s">
        <v>744</v>
      </c>
      <c r="O275" s="2056" t="s">
        <v>744</v>
      </c>
    </row>
    <row r="276" spans="1:15">
      <c r="A276" s="2056" t="s">
        <v>745</v>
      </c>
      <c r="B276" s="3125" t="s">
        <v>746</v>
      </c>
      <c r="C276" s="3126"/>
      <c r="D276" s="2057">
        <v>6000</v>
      </c>
      <c r="E276" s="3125" t="s">
        <v>746</v>
      </c>
      <c r="F276" s="3126"/>
      <c r="G276" s="2057">
        <v>8000</v>
      </c>
      <c r="H276" s="3125" t="s">
        <v>746</v>
      </c>
      <c r="I276" s="3126"/>
      <c r="J276" s="2057">
        <v>6000</v>
      </c>
      <c r="K276" s="3125" t="s">
        <v>746</v>
      </c>
      <c r="L276" s="3126"/>
      <c r="M276" s="2057">
        <v>8000</v>
      </c>
      <c r="N276" s="2056" t="s">
        <v>747</v>
      </c>
      <c r="O276" s="2056" t="s">
        <v>748</v>
      </c>
    </row>
    <row r="277" spans="1:15">
      <c r="A277" s="2056" t="s">
        <v>749</v>
      </c>
      <c r="B277" s="2058" t="s">
        <v>750</v>
      </c>
      <c r="C277" s="3127" t="s">
        <v>17</v>
      </c>
      <c r="D277" s="2058" t="s">
        <v>751</v>
      </c>
      <c r="E277" s="2058" t="s">
        <v>750</v>
      </c>
      <c r="F277" s="3127" t="s">
        <v>17</v>
      </c>
      <c r="G277" s="2058" t="s">
        <v>751</v>
      </c>
      <c r="H277" s="2058" t="s">
        <v>750</v>
      </c>
      <c r="I277" s="3127" t="s">
        <v>17</v>
      </c>
      <c r="J277" s="2058" t="s">
        <v>751</v>
      </c>
      <c r="K277" s="2058" t="s">
        <v>750</v>
      </c>
      <c r="L277" s="3127" t="s">
        <v>17</v>
      </c>
      <c r="M277" s="2058" t="s">
        <v>751</v>
      </c>
      <c r="N277" s="2056" t="s">
        <v>752</v>
      </c>
      <c r="O277" s="2056" t="s">
        <v>752</v>
      </c>
    </row>
    <row r="278" spans="1:15">
      <c r="A278" s="2059"/>
      <c r="B278" s="2056" t="s">
        <v>753</v>
      </c>
      <c r="C278" s="3128"/>
      <c r="D278" s="2056" t="s">
        <v>754</v>
      </c>
      <c r="E278" s="2056" t="s">
        <v>753</v>
      </c>
      <c r="F278" s="3128"/>
      <c r="G278" s="2056" t="s">
        <v>754</v>
      </c>
      <c r="H278" s="2056" t="s">
        <v>753</v>
      </c>
      <c r="I278" s="3128"/>
      <c r="J278" s="2056" t="s">
        <v>754</v>
      </c>
      <c r="K278" s="2056" t="s">
        <v>753</v>
      </c>
      <c r="L278" s="3128"/>
      <c r="M278" s="2056" t="s">
        <v>754</v>
      </c>
      <c r="N278" s="2060" t="s">
        <v>755</v>
      </c>
      <c r="O278" s="2060" t="s">
        <v>756</v>
      </c>
    </row>
    <row r="279" spans="1:15">
      <c r="A279" s="2061">
        <v>1</v>
      </c>
      <c r="B279" s="2061">
        <v>2</v>
      </c>
      <c r="C279" s="2061">
        <v>3</v>
      </c>
      <c r="D279" s="2061">
        <v>4</v>
      </c>
      <c r="E279" s="2061">
        <v>5</v>
      </c>
      <c r="F279" s="2061">
        <v>6</v>
      </c>
      <c r="G279" s="2061">
        <v>7</v>
      </c>
      <c r="H279" s="2061">
        <v>8</v>
      </c>
      <c r="I279" s="2061">
        <v>9</v>
      </c>
      <c r="J279" s="2061">
        <v>10</v>
      </c>
      <c r="K279" s="2061">
        <v>11</v>
      </c>
      <c r="L279" s="2061">
        <v>12</v>
      </c>
      <c r="M279" s="2061">
        <v>13</v>
      </c>
      <c r="N279" s="2061">
        <v>14</v>
      </c>
      <c r="O279" s="2061">
        <v>15</v>
      </c>
    </row>
    <row r="280" spans="1:15">
      <c r="A280" s="2061">
        <v>0</v>
      </c>
      <c r="B280" s="2062">
        <v>19263.323199999999</v>
      </c>
      <c r="C280" s="2063"/>
      <c r="D280" s="2063"/>
      <c r="E280" s="2062">
        <v>3687.8951999999999</v>
      </c>
      <c r="F280" s="2063"/>
      <c r="G280" s="2063"/>
      <c r="H280" s="2062">
        <v>1204.6213</v>
      </c>
      <c r="I280" s="2063"/>
      <c r="J280" s="2063"/>
      <c r="K280" s="2062">
        <v>192.6217</v>
      </c>
      <c r="L280" s="2063"/>
      <c r="M280" s="2063"/>
      <c r="N280" s="2063"/>
      <c r="O280" s="2063"/>
    </row>
    <row r="281" spans="1:15">
      <c r="A281" s="2061">
        <v>1</v>
      </c>
      <c r="B281" s="2063">
        <v>19263.341899999999</v>
      </c>
      <c r="C281" s="2063">
        <f t="shared" ref="C281:C304" si="60">B281-B280</f>
        <v>1.870000000053551E-2</v>
      </c>
      <c r="D281" s="2063">
        <f>ROUND(C281*D$276,2)</f>
        <v>112.2</v>
      </c>
      <c r="E281" s="2063">
        <v>3687.8998999999999</v>
      </c>
      <c r="F281" s="2063">
        <f>E281-E280</f>
        <v>4.6999999999570719E-3</v>
      </c>
      <c r="G281" s="2063">
        <f>ROUND(F281*G$276,2)</f>
        <v>37.6</v>
      </c>
      <c r="H281" s="2063">
        <v>1204.6305</v>
      </c>
      <c r="I281" s="2063">
        <f>H281-H280</f>
        <v>9.1999999999643478E-3</v>
      </c>
      <c r="J281" s="2063">
        <f>ROUND(I281*J$276,2)</f>
        <v>55.2</v>
      </c>
      <c r="K281" s="2063">
        <v>192.62440000000001</v>
      </c>
      <c r="L281" s="2063">
        <f>K281-K280</f>
        <v>2.7000000000043656E-3</v>
      </c>
      <c r="M281" s="2063">
        <f>ROUND(L281*M$276,2)</f>
        <v>21.6</v>
      </c>
      <c r="N281" s="2063">
        <f>D281+G281</f>
        <v>149.80000000000001</v>
      </c>
      <c r="O281" s="2063">
        <f>J281+M281</f>
        <v>76.800000000000011</v>
      </c>
    </row>
    <row r="282" spans="1:15">
      <c r="A282" s="2061">
        <v>2</v>
      </c>
      <c r="B282" s="2063">
        <v>19263.3603</v>
      </c>
      <c r="C282" s="2063">
        <f t="shared" si="60"/>
        <v>1.840000000083819E-2</v>
      </c>
      <c r="D282" s="2063">
        <f t="shared" ref="D282:D304" si="61">ROUND(C282*D$276,2)</f>
        <v>110.4</v>
      </c>
      <c r="E282" s="2063">
        <v>3687.9045999999998</v>
      </c>
      <c r="F282" s="2063">
        <f t="shared" ref="F282:F304" si="62">E282-E281</f>
        <v>4.6999999999570719E-3</v>
      </c>
      <c r="G282" s="2063">
        <f t="shared" ref="G282:G304" si="63">ROUND(F282*G$276,2)</f>
        <v>37.6</v>
      </c>
      <c r="H282" s="2063">
        <v>1204.6396</v>
      </c>
      <c r="I282" s="2063">
        <f t="shared" ref="I282:I304" si="64">H282-H281</f>
        <v>9.0999999999894499E-3</v>
      </c>
      <c r="J282" s="2063">
        <f t="shared" ref="J282:J304" si="65">ROUND(I282*J$276,2)</f>
        <v>54.6</v>
      </c>
      <c r="K282" s="2063">
        <v>192.62690000000001</v>
      </c>
      <c r="L282" s="2063">
        <f t="shared" ref="L282:L304" si="66">K282-K281</f>
        <v>2.4999999999977263E-3</v>
      </c>
      <c r="M282" s="2063">
        <f t="shared" ref="M282:M304" si="67">ROUND(L282*M$276,2)</f>
        <v>20</v>
      </c>
      <c r="N282" s="2063">
        <f t="shared" ref="N282:N304" si="68">D282+G282</f>
        <v>148</v>
      </c>
      <c r="O282" s="2063">
        <f t="shared" ref="O282:O304" si="69">J282+M282</f>
        <v>74.599999999999994</v>
      </c>
    </row>
    <row r="283" spans="1:15">
      <c r="A283" s="2061">
        <v>3</v>
      </c>
      <c r="B283" s="2063">
        <v>19263.378000000001</v>
      </c>
      <c r="C283" s="2063">
        <f t="shared" si="60"/>
        <v>1.7700000000331784E-2</v>
      </c>
      <c r="D283" s="2063">
        <f t="shared" si="61"/>
        <v>106.2</v>
      </c>
      <c r="E283" s="2063">
        <v>3687.9094</v>
      </c>
      <c r="F283" s="2063">
        <f t="shared" si="62"/>
        <v>4.8000000001593435E-3</v>
      </c>
      <c r="G283" s="2063">
        <f t="shared" si="63"/>
        <v>38.4</v>
      </c>
      <c r="H283" s="2063">
        <v>1204.6479999999999</v>
      </c>
      <c r="I283" s="2063">
        <f t="shared" si="64"/>
        <v>8.3999999999377906E-3</v>
      </c>
      <c r="J283" s="2063">
        <f t="shared" si="65"/>
        <v>50.4</v>
      </c>
      <c r="K283" s="2063">
        <v>192.62950000000001</v>
      </c>
      <c r="L283" s="2063">
        <f t="shared" si="66"/>
        <v>2.6000000000010459E-3</v>
      </c>
      <c r="M283" s="2063">
        <f t="shared" si="67"/>
        <v>20.8</v>
      </c>
      <c r="N283" s="2063">
        <f t="shared" si="68"/>
        <v>144.6</v>
      </c>
      <c r="O283" s="2063">
        <f t="shared" si="69"/>
        <v>71.2</v>
      </c>
    </row>
    <row r="284" spans="1:15">
      <c r="A284" s="2061">
        <v>4</v>
      </c>
      <c r="B284" s="2063">
        <v>19263.395400000001</v>
      </c>
      <c r="C284" s="2063">
        <f t="shared" si="60"/>
        <v>1.7400000000634464E-2</v>
      </c>
      <c r="D284" s="2063">
        <f t="shared" si="61"/>
        <v>104.4</v>
      </c>
      <c r="E284" s="2063">
        <v>3687.9141</v>
      </c>
      <c r="F284" s="2063">
        <f t="shared" si="62"/>
        <v>4.6999999999570719E-3</v>
      </c>
      <c r="G284" s="2063">
        <f t="shared" si="63"/>
        <v>37.6</v>
      </c>
      <c r="H284" s="2063">
        <v>1204.6560999999999</v>
      </c>
      <c r="I284" s="2063">
        <f t="shared" si="64"/>
        <v>8.1000000000130967E-3</v>
      </c>
      <c r="J284" s="2063">
        <f t="shared" si="65"/>
        <v>48.6</v>
      </c>
      <c r="K284" s="2063">
        <v>192.6318</v>
      </c>
      <c r="L284" s="2063">
        <f t="shared" si="66"/>
        <v>2.299999999991087E-3</v>
      </c>
      <c r="M284" s="2063">
        <f t="shared" si="67"/>
        <v>18.399999999999999</v>
      </c>
      <c r="N284" s="2063">
        <f t="shared" si="68"/>
        <v>142</v>
      </c>
      <c r="O284" s="2063">
        <f t="shared" si="69"/>
        <v>67</v>
      </c>
    </row>
    <row r="285" spans="1:15">
      <c r="A285" s="2061">
        <v>5</v>
      </c>
      <c r="B285" s="2063">
        <v>19263.413200000003</v>
      </c>
      <c r="C285" s="2063">
        <f t="shared" si="60"/>
        <v>1.780000000144355E-2</v>
      </c>
      <c r="D285" s="2063">
        <f t="shared" si="61"/>
        <v>106.8</v>
      </c>
      <c r="E285" s="2063">
        <v>3687.9187999999999</v>
      </c>
      <c r="F285" s="2063">
        <f t="shared" si="62"/>
        <v>4.6999999999570719E-3</v>
      </c>
      <c r="G285" s="2063">
        <f t="shared" si="63"/>
        <v>37.6</v>
      </c>
      <c r="H285" s="2063">
        <v>1204.6655999999998</v>
      </c>
      <c r="I285" s="2063">
        <f t="shared" si="64"/>
        <v>9.4999999998890416E-3</v>
      </c>
      <c r="J285" s="2063">
        <f t="shared" si="65"/>
        <v>57</v>
      </c>
      <c r="K285" s="2063">
        <v>192.6343</v>
      </c>
      <c r="L285" s="2063">
        <f t="shared" si="66"/>
        <v>2.4999999999977263E-3</v>
      </c>
      <c r="M285" s="2063">
        <f t="shared" si="67"/>
        <v>20</v>
      </c>
      <c r="N285" s="2063">
        <f t="shared" si="68"/>
        <v>144.4</v>
      </c>
      <c r="O285" s="2063">
        <f t="shared" si="69"/>
        <v>77</v>
      </c>
    </row>
    <row r="286" spans="1:15">
      <c r="A286" s="2061">
        <v>6</v>
      </c>
      <c r="B286" s="2063">
        <v>19263.430900000003</v>
      </c>
      <c r="C286" s="2063">
        <f t="shared" si="60"/>
        <v>1.7700000000331784E-2</v>
      </c>
      <c r="D286" s="2063">
        <f t="shared" si="61"/>
        <v>106.2</v>
      </c>
      <c r="E286" s="2063">
        <v>3687.9234999999999</v>
      </c>
      <c r="F286" s="2063">
        <f t="shared" si="62"/>
        <v>4.6999999999570719E-3</v>
      </c>
      <c r="G286" s="2063">
        <f t="shared" si="63"/>
        <v>37.6</v>
      </c>
      <c r="H286" s="2063">
        <v>1204.6737999999998</v>
      </c>
      <c r="I286" s="2063">
        <f t="shared" si="64"/>
        <v>8.1999999999879947E-3</v>
      </c>
      <c r="J286" s="2063">
        <f t="shared" si="65"/>
        <v>49.2</v>
      </c>
      <c r="K286" s="2063">
        <v>192.63679999999999</v>
      </c>
      <c r="L286" s="2063">
        <f t="shared" si="66"/>
        <v>2.4999999999977263E-3</v>
      </c>
      <c r="M286" s="2063">
        <f t="shared" si="67"/>
        <v>20</v>
      </c>
      <c r="N286" s="2063">
        <f t="shared" si="68"/>
        <v>143.80000000000001</v>
      </c>
      <c r="O286" s="2063">
        <f t="shared" si="69"/>
        <v>69.2</v>
      </c>
    </row>
    <row r="287" spans="1:15">
      <c r="A287" s="2061">
        <v>7</v>
      </c>
      <c r="B287" s="2063">
        <v>19263.450000000004</v>
      </c>
      <c r="C287" s="2063">
        <f t="shared" si="60"/>
        <v>1.9100000001344597E-2</v>
      </c>
      <c r="D287" s="2063">
        <f t="shared" si="61"/>
        <v>114.6</v>
      </c>
      <c r="E287" s="2063">
        <v>3687.9317000000001</v>
      </c>
      <c r="F287" s="2063">
        <f t="shared" si="62"/>
        <v>8.2000000002153683E-3</v>
      </c>
      <c r="G287" s="2063">
        <f t="shared" si="63"/>
        <v>65.599999999999994</v>
      </c>
      <c r="H287" s="2063">
        <v>1204.6840999999997</v>
      </c>
      <c r="I287" s="2063">
        <f t="shared" si="64"/>
        <v>1.0299999999915599E-2</v>
      </c>
      <c r="J287" s="2063">
        <f t="shared" si="65"/>
        <v>61.8</v>
      </c>
      <c r="K287" s="2063">
        <v>192.64099999999999</v>
      </c>
      <c r="L287" s="2063">
        <f t="shared" si="66"/>
        <v>4.199999999997317E-3</v>
      </c>
      <c r="M287" s="2063">
        <f t="shared" si="67"/>
        <v>33.6</v>
      </c>
      <c r="N287" s="2063">
        <f t="shared" si="68"/>
        <v>180.2</v>
      </c>
      <c r="O287" s="2063">
        <f t="shared" si="69"/>
        <v>95.4</v>
      </c>
    </row>
    <row r="288" spans="1:15">
      <c r="A288" s="2061">
        <v>8</v>
      </c>
      <c r="B288" s="2063">
        <v>19263.476000000006</v>
      </c>
      <c r="C288" s="2063">
        <f t="shared" si="60"/>
        <v>2.6000000001658918E-2</v>
      </c>
      <c r="D288" s="2063">
        <f t="shared" si="61"/>
        <v>156</v>
      </c>
      <c r="E288" s="2063">
        <v>3687.9453000000003</v>
      </c>
      <c r="F288" s="2063">
        <f t="shared" si="62"/>
        <v>1.3600000000224099E-2</v>
      </c>
      <c r="G288" s="2063">
        <f t="shared" si="63"/>
        <v>108.8</v>
      </c>
      <c r="H288" s="2063">
        <v>1204.6953999999996</v>
      </c>
      <c r="I288" s="2063">
        <f t="shared" si="64"/>
        <v>1.1299999999891952E-2</v>
      </c>
      <c r="J288" s="2063">
        <f t="shared" si="65"/>
        <v>67.8</v>
      </c>
      <c r="K288" s="2063">
        <v>192.64570000000001</v>
      </c>
      <c r="L288" s="2063">
        <f t="shared" si="66"/>
        <v>4.7000000000139153E-3</v>
      </c>
      <c r="M288" s="2063">
        <f t="shared" si="67"/>
        <v>37.6</v>
      </c>
      <c r="N288" s="2063">
        <f t="shared" si="68"/>
        <v>264.8</v>
      </c>
      <c r="O288" s="2063">
        <f t="shared" si="69"/>
        <v>105.4</v>
      </c>
    </row>
    <row r="289" spans="1:15">
      <c r="A289" s="2061">
        <v>9</v>
      </c>
      <c r="B289" s="2063">
        <v>19263.511800000007</v>
      </c>
      <c r="C289" s="2063">
        <f t="shared" si="60"/>
        <v>3.5800000001472654E-2</v>
      </c>
      <c r="D289" s="2063">
        <f t="shared" si="61"/>
        <v>214.8</v>
      </c>
      <c r="E289" s="2063">
        <v>3687.9611000000004</v>
      </c>
      <c r="F289" s="2063">
        <f t="shared" si="62"/>
        <v>1.5800000000126602E-2</v>
      </c>
      <c r="G289" s="2063">
        <f t="shared" si="63"/>
        <v>126.4</v>
      </c>
      <c r="H289" s="2063">
        <v>1204.7096999999997</v>
      </c>
      <c r="I289" s="2063">
        <f t="shared" si="64"/>
        <v>1.4300000000048385E-2</v>
      </c>
      <c r="J289" s="2063">
        <f t="shared" si="65"/>
        <v>85.8</v>
      </c>
      <c r="K289" s="2063">
        <v>192.65120000000002</v>
      </c>
      <c r="L289" s="2063">
        <f t="shared" si="66"/>
        <v>5.5000000000120508E-3</v>
      </c>
      <c r="M289" s="2063">
        <f t="shared" si="67"/>
        <v>44</v>
      </c>
      <c r="N289" s="2063">
        <f t="shared" si="68"/>
        <v>341.20000000000005</v>
      </c>
      <c r="O289" s="2063">
        <f t="shared" si="69"/>
        <v>129.80000000000001</v>
      </c>
    </row>
    <row r="290" spans="1:15">
      <c r="A290" s="2061">
        <v>10</v>
      </c>
      <c r="B290" s="2063">
        <v>19263.549100000007</v>
      </c>
      <c r="C290" s="2063">
        <f t="shared" si="60"/>
        <v>3.7299999999959255E-2</v>
      </c>
      <c r="D290" s="2063">
        <f t="shared" si="61"/>
        <v>223.8</v>
      </c>
      <c r="E290" s="2063">
        <v>3687.9777000000004</v>
      </c>
      <c r="F290" s="2063">
        <f t="shared" si="62"/>
        <v>1.6599999999925785E-2</v>
      </c>
      <c r="G290" s="2063">
        <f t="shared" si="63"/>
        <v>132.80000000000001</v>
      </c>
      <c r="H290" s="2063">
        <v>1204.7225999999996</v>
      </c>
      <c r="I290" s="2063">
        <f t="shared" si="64"/>
        <v>1.2899999999945067E-2</v>
      </c>
      <c r="J290" s="2063">
        <f t="shared" si="65"/>
        <v>77.400000000000006</v>
      </c>
      <c r="K290" s="2063">
        <v>192.65710000000001</v>
      </c>
      <c r="L290" s="2063">
        <f t="shared" si="66"/>
        <v>5.8999999999969077E-3</v>
      </c>
      <c r="M290" s="2063">
        <f t="shared" si="67"/>
        <v>47.2</v>
      </c>
      <c r="N290" s="2063">
        <f t="shared" si="68"/>
        <v>356.6</v>
      </c>
      <c r="O290" s="2063">
        <f t="shared" si="69"/>
        <v>124.60000000000001</v>
      </c>
    </row>
    <row r="291" spans="1:15">
      <c r="A291" s="2061">
        <v>11</v>
      </c>
      <c r="B291" s="2063">
        <v>19263.586200000009</v>
      </c>
      <c r="C291" s="2063">
        <f t="shared" si="60"/>
        <v>3.7100000001373701E-2</v>
      </c>
      <c r="D291" s="2063">
        <f t="shared" si="61"/>
        <v>222.6</v>
      </c>
      <c r="E291" s="2063">
        <v>3687.9933000000005</v>
      </c>
      <c r="F291" s="2063">
        <f t="shared" si="62"/>
        <v>1.5600000000176806E-2</v>
      </c>
      <c r="G291" s="2063">
        <f t="shared" si="63"/>
        <v>124.8</v>
      </c>
      <c r="H291" s="2063">
        <v>1204.7391999999995</v>
      </c>
      <c r="I291" s="2063">
        <f t="shared" si="64"/>
        <v>1.6599999999925785E-2</v>
      </c>
      <c r="J291" s="2063">
        <f t="shared" si="65"/>
        <v>99.6</v>
      </c>
      <c r="K291" s="2063">
        <v>192.6628</v>
      </c>
      <c r="L291" s="2063">
        <f t="shared" si="66"/>
        <v>5.6999999999902684E-3</v>
      </c>
      <c r="M291" s="2063">
        <f t="shared" si="67"/>
        <v>45.6</v>
      </c>
      <c r="N291" s="2063">
        <f t="shared" si="68"/>
        <v>347.4</v>
      </c>
      <c r="O291" s="2063">
        <f t="shared" si="69"/>
        <v>145.19999999999999</v>
      </c>
    </row>
    <row r="292" spans="1:15">
      <c r="A292" s="2061">
        <v>12</v>
      </c>
      <c r="B292" s="2063">
        <v>19263.62230000001</v>
      </c>
      <c r="C292" s="2063">
        <f t="shared" si="60"/>
        <v>3.6100000001169974E-2</v>
      </c>
      <c r="D292" s="2063">
        <f t="shared" si="61"/>
        <v>216.6</v>
      </c>
      <c r="E292" s="2063">
        <v>3688.0067000000004</v>
      </c>
      <c r="F292" s="2063">
        <f t="shared" si="62"/>
        <v>1.3399999999819556E-2</v>
      </c>
      <c r="G292" s="2063">
        <f t="shared" si="63"/>
        <v>107.2</v>
      </c>
      <c r="H292" s="2063">
        <v>1204.7565999999995</v>
      </c>
      <c r="I292" s="2063">
        <f t="shared" si="64"/>
        <v>1.7399999999952342E-2</v>
      </c>
      <c r="J292" s="2063">
        <f t="shared" si="65"/>
        <v>104.4</v>
      </c>
      <c r="K292" s="2063">
        <v>192.6688</v>
      </c>
      <c r="L292" s="2063">
        <f t="shared" si="66"/>
        <v>6.0000000000002274E-3</v>
      </c>
      <c r="M292" s="2063">
        <f t="shared" si="67"/>
        <v>48</v>
      </c>
      <c r="N292" s="2063">
        <f t="shared" si="68"/>
        <v>323.8</v>
      </c>
      <c r="O292" s="2063">
        <f t="shared" si="69"/>
        <v>152.4</v>
      </c>
    </row>
    <row r="293" spans="1:15">
      <c r="A293" s="2061">
        <v>13</v>
      </c>
      <c r="B293" s="2063">
        <v>19263.658900000009</v>
      </c>
      <c r="C293" s="2063">
        <f t="shared" si="60"/>
        <v>3.6599999999452848E-2</v>
      </c>
      <c r="D293" s="2063">
        <f t="shared" si="61"/>
        <v>219.6</v>
      </c>
      <c r="E293" s="2063">
        <v>3688.0231000000003</v>
      </c>
      <c r="F293" s="2063">
        <f t="shared" si="62"/>
        <v>1.6399999999975989E-2</v>
      </c>
      <c r="G293" s="2063">
        <f t="shared" si="63"/>
        <v>131.19999999999999</v>
      </c>
      <c r="H293" s="2063">
        <v>1204.7718999999995</v>
      </c>
      <c r="I293" s="2063">
        <f t="shared" si="64"/>
        <v>1.5300000000024738E-2</v>
      </c>
      <c r="J293" s="2063">
        <f t="shared" si="65"/>
        <v>91.8</v>
      </c>
      <c r="K293" s="2063">
        <v>192.67520000000002</v>
      </c>
      <c r="L293" s="2063">
        <f t="shared" si="66"/>
        <v>6.400000000013506E-3</v>
      </c>
      <c r="M293" s="2063">
        <f t="shared" si="67"/>
        <v>51.2</v>
      </c>
      <c r="N293" s="2063">
        <f t="shared" si="68"/>
        <v>350.79999999999995</v>
      </c>
      <c r="O293" s="2063">
        <f t="shared" si="69"/>
        <v>143</v>
      </c>
    </row>
    <row r="294" spans="1:15">
      <c r="A294" s="2061">
        <v>14</v>
      </c>
      <c r="B294" s="2063">
        <v>19263.699600000011</v>
      </c>
      <c r="C294" s="2063">
        <f t="shared" si="60"/>
        <v>4.0700000001379522E-2</v>
      </c>
      <c r="D294" s="2063">
        <f t="shared" si="61"/>
        <v>244.2</v>
      </c>
      <c r="E294" s="2063">
        <v>3688.0390000000002</v>
      </c>
      <c r="F294" s="2063">
        <f t="shared" si="62"/>
        <v>1.5899999999874126E-2</v>
      </c>
      <c r="G294" s="2063">
        <f t="shared" si="63"/>
        <v>127.2</v>
      </c>
      <c r="H294" s="2063">
        <v>1204.7889999999995</v>
      </c>
      <c r="I294" s="2063">
        <f t="shared" si="64"/>
        <v>1.7100000000027649E-2</v>
      </c>
      <c r="J294" s="2063">
        <f t="shared" si="65"/>
        <v>102.6</v>
      </c>
      <c r="K294" s="2063">
        <v>192.68130000000002</v>
      </c>
      <c r="L294" s="2063">
        <f t="shared" si="66"/>
        <v>6.100000000003547E-3</v>
      </c>
      <c r="M294" s="2063">
        <f t="shared" si="67"/>
        <v>48.8</v>
      </c>
      <c r="N294" s="2063">
        <f t="shared" si="68"/>
        <v>371.4</v>
      </c>
      <c r="O294" s="2063">
        <f t="shared" si="69"/>
        <v>151.39999999999998</v>
      </c>
    </row>
    <row r="295" spans="1:15">
      <c r="A295" s="2061">
        <v>15</v>
      </c>
      <c r="B295" s="2063">
        <v>19263.740000000013</v>
      </c>
      <c r="C295" s="2063">
        <f t="shared" si="60"/>
        <v>4.0400000001682201E-2</v>
      </c>
      <c r="D295" s="2063">
        <f t="shared" si="61"/>
        <v>242.4</v>
      </c>
      <c r="E295" s="2063">
        <v>3688.0546000000004</v>
      </c>
      <c r="F295" s="2063">
        <f t="shared" si="62"/>
        <v>1.5600000000176806E-2</v>
      </c>
      <c r="G295" s="2063">
        <f t="shared" si="63"/>
        <v>124.8</v>
      </c>
      <c r="H295" s="2063">
        <v>1204.8056999999994</v>
      </c>
      <c r="I295" s="2063">
        <f t="shared" si="64"/>
        <v>1.6699999999900683E-2</v>
      </c>
      <c r="J295" s="2063">
        <f t="shared" si="65"/>
        <v>100.2</v>
      </c>
      <c r="K295" s="2063">
        <v>192.68770000000004</v>
      </c>
      <c r="L295" s="2063">
        <f t="shared" si="66"/>
        <v>6.400000000013506E-3</v>
      </c>
      <c r="M295" s="2063">
        <f t="shared" si="67"/>
        <v>51.2</v>
      </c>
      <c r="N295" s="2063">
        <f t="shared" si="68"/>
        <v>367.2</v>
      </c>
      <c r="O295" s="2063">
        <f t="shared" si="69"/>
        <v>151.4</v>
      </c>
    </row>
    <row r="296" spans="1:15">
      <c r="A296" s="2061">
        <v>16</v>
      </c>
      <c r="B296" s="2063">
        <v>19263.779300000013</v>
      </c>
      <c r="C296" s="2063">
        <f t="shared" si="60"/>
        <v>3.9300000000366708E-2</v>
      </c>
      <c r="D296" s="2063">
        <f t="shared" si="61"/>
        <v>235.8</v>
      </c>
      <c r="E296" s="2063">
        <v>3688.0694000000003</v>
      </c>
      <c r="F296" s="2063">
        <f t="shared" si="62"/>
        <v>1.4799999999922875E-2</v>
      </c>
      <c r="G296" s="2063">
        <f t="shared" si="63"/>
        <v>118.4</v>
      </c>
      <c r="H296" s="2063">
        <v>1204.8198999999995</v>
      </c>
      <c r="I296" s="2063">
        <f t="shared" si="64"/>
        <v>1.4200000000073487E-2</v>
      </c>
      <c r="J296" s="2063">
        <f t="shared" si="65"/>
        <v>85.2</v>
      </c>
      <c r="K296" s="2063">
        <v>192.69350000000003</v>
      </c>
      <c r="L296" s="2063">
        <f t="shared" si="66"/>
        <v>5.7999999999935881E-3</v>
      </c>
      <c r="M296" s="2063">
        <f t="shared" si="67"/>
        <v>46.4</v>
      </c>
      <c r="N296" s="2063">
        <f t="shared" si="68"/>
        <v>354.20000000000005</v>
      </c>
      <c r="O296" s="2063">
        <f t="shared" si="69"/>
        <v>131.6</v>
      </c>
    </row>
    <row r="297" spans="1:15">
      <c r="A297" s="2061">
        <v>17</v>
      </c>
      <c r="B297" s="2063">
        <v>19263.814200000012</v>
      </c>
      <c r="C297" s="2063">
        <f t="shared" si="60"/>
        <v>3.4899999998742715E-2</v>
      </c>
      <c r="D297" s="2063">
        <f t="shared" si="61"/>
        <v>209.4</v>
      </c>
      <c r="E297" s="2063">
        <v>3688.0800000000004</v>
      </c>
      <c r="F297" s="2063">
        <f t="shared" si="62"/>
        <v>1.0600000000067666E-2</v>
      </c>
      <c r="G297" s="2063">
        <f t="shared" si="63"/>
        <v>84.8</v>
      </c>
      <c r="H297" s="2063">
        <v>1204.8332999999996</v>
      </c>
      <c r="I297" s="2063">
        <f t="shared" si="64"/>
        <v>1.340000000004693E-2</v>
      </c>
      <c r="J297" s="2063">
        <f t="shared" si="65"/>
        <v>80.400000000000006</v>
      </c>
      <c r="K297" s="2063">
        <v>192.69780000000003</v>
      </c>
      <c r="L297" s="2063">
        <f t="shared" si="66"/>
        <v>4.3000000000006366E-3</v>
      </c>
      <c r="M297" s="2063">
        <f t="shared" si="67"/>
        <v>34.4</v>
      </c>
      <c r="N297" s="2063">
        <f t="shared" si="68"/>
        <v>294.2</v>
      </c>
      <c r="O297" s="2063">
        <f t="shared" si="69"/>
        <v>114.80000000000001</v>
      </c>
    </row>
    <row r="298" spans="1:15">
      <c r="A298" s="2061">
        <v>18</v>
      </c>
      <c r="B298" s="2063">
        <v>19263.84120000001</v>
      </c>
      <c r="C298" s="2063">
        <f t="shared" si="60"/>
        <v>2.6999999998224666E-2</v>
      </c>
      <c r="D298" s="2063">
        <f t="shared" si="61"/>
        <v>162</v>
      </c>
      <c r="E298" s="2063">
        <v>3688.0853000000002</v>
      </c>
      <c r="F298" s="2063">
        <f t="shared" si="62"/>
        <v>5.2999999998064595E-3</v>
      </c>
      <c r="G298" s="2063">
        <f t="shared" si="63"/>
        <v>42.4</v>
      </c>
      <c r="H298" s="2063">
        <v>1204.8442999999995</v>
      </c>
      <c r="I298" s="2063">
        <f t="shared" si="64"/>
        <v>1.0999999999967258E-2</v>
      </c>
      <c r="J298" s="2063">
        <f t="shared" si="65"/>
        <v>66</v>
      </c>
      <c r="K298" s="2063">
        <v>192.70050000000003</v>
      </c>
      <c r="L298" s="2063">
        <f t="shared" si="66"/>
        <v>2.7000000000043656E-3</v>
      </c>
      <c r="M298" s="2063">
        <f t="shared" si="67"/>
        <v>21.6</v>
      </c>
      <c r="N298" s="2063">
        <f t="shared" si="68"/>
        <v>204.4</v>
      </c>
      <c r="O298" s="2063">
        <f t="shared" si="69"/>
        <v>87.6</v>
      </c>
    </row>
    <row r="299" spans="1:15">
      <c r="A299" s="2061">
        <v>19</v>
      </c>
      <c r="B299" s="2063">
        <v>19263.86540000001</v>
      </c>
      <c r="C299" s="2063">
        <f t="shared" si="60"/>
        <v>2.4199999999837019E-2</v>
      </c>
      <c r="D299" s="2063">
        <f t="shared" si="61"/>
        <v>145.19999999999999</v>
      </c>
      <c r="E299" s="2063">
        <v>3688.09</v>
      </c>
      <c r="F299" s="2063">
        <f t="shared" si="62"/>
        <v>4.6999999999570719E-3</v>
      </c>
      <c r="G299" s="2063">
        <f t="shared" si="63"/>
        <v>37.6</v>
      </c>
      <c r="H299" s="2063">
        <v>1204.8560999999995</v>
      </c>
      <c r="I299" s="2063">
        <f t="shared" si="64"/>
        <v>1.1799999999993815E-2</v>
      </c>
      <c r="J299" s="2063">
        <f t="shared" si="65"/>
        <v>70.8</v>
      </c>
      <c r="K299" s="2063">
        <v>192.70300000000003</v>
      </c>
      <c r="L299" s="2063">
        <f t="shared" si="66"/>
        <v>2.4999999999977263E-3</v>
      </c>
      <c r="M299" s="2063">
        <f t="shared" si="67"/>
        <v>20</v>
      </c>
      <c r="N299" s="2063">
        <f t="shared" si="68"/>
        <v>182.79999999999998</v>
      </c>
      <c r="O299" s="2063">
        <f t="shared" si="69"/>
        <v>90.8</v>
      </c>
    </row>
    <row r="300" spans="1:15">
      <c r="A300" s="2061">
        <v>20</v>
      </c>
      <c r="B300" s="2063">
        <v>19263.89000000001</v>
      </c>
      <c r="C300" s="2063">
        <f t="shared" si="60"/>
        <v>2.4600000000646105E-2</v>
      </c>
      <c r="D300" s="2063">
        <f t="shared" si="61"/>
        <v>147.6</v>
      </c>
      <c r="E300" s="2063">
        <v>3688.0946000000004</v>
      </c>
      <c r="F300" s="2063">
        <f t="shared" si="62"/>
        <v>4.6000000002095476E-3</v>
      </c>
      <c r="G300" s="2063">
        <f t="shared" si="63"/>
        <v>36.799999999999997</v>
      </c>
      <c r="H300" s="2063">
        <v>1204.8674999999996</v>
      </c>
      <c r="I300" s="2063">
        <f t="shared" si="64"/>
        <v>1.1400000000094224E-2</v>
      </c>
      <c r="J300" s="2063">
        <f t="shared" si="65"/>
        <v>68.400000000000006</v>
      </c>
      <c r="K300" s="2063">
        <v>192.70550000000003</v>
      </c>
      <c r="L300" s="2063">
        <f t="shared" si="66"/>
        <v>2.4999999999977263E-3</v>
      </c>
      <c r="M300" s="2063">
        <f t="shared" si="67"/>
        <v>20</v>
      </c>
      <c r="N300" s="2063">
        <f t="shared" si="68"/>
        <v>184.39999999999998</v>
      </c>
      <c r="O300" s="2063">
        <f t="shared" si="69"/>
        <v>88.4</v>
      </c>
    </row>
    <row r="301" spans="1:15">
      <c r="A301" s="2061">
        <v>21</v>
      </c>
      <c r="B301" s="2063">
        <v>19263.913800000009</v>
      </c>
      <c r="C301" s="2063">
        <f t="shared" si="60"/>
        <v>2.3799999999027932E-2</v>
      </c>
      <c r="D301" s="2063">
        <f t="shared" si="61"/>
        <v>142.80000000000001</v>
      </c>
      <c r="E301" s="2063">
        <v>3688.0993000000003</v>
      </c>
      <c r="F301" s="2063">
        <f t="shared" si="62"/>
        <v>4.6999999999570719E-3</v>
      </c>
      <c r="G301" s="2063">
        <f t="shared" si="63"/>
        <v>37.6</v>
      </c>
      <c r="H301" s="2063">
        <v>1204.8781999999997</v>
      </c>
      <c r="I301" s="2063">
        <f t="shared" si="64"/>
        <v>1.0700000000042564E-2</v>
      </c>
      <c r="J301" s="2063">
        <f t="shared" si="65"/>
        <v>64.2</v>
      </c>
      <c r="K301" s="2063">
        <v>192.70800000000003</v>
      </c>
      <c r="L301" s="2063">
        <f t="shared" si="66"/>
        <v>2.4999999999977263E-3</v>
      </c>
      <c r="M301" s="2063">
        <f t="shared" si="67"/>
        <v>20</v>
      </c>
      <c r="N301" s="2063">
        <f t="shared" si="68"/>
        <v>180.4</v>
      </c>
      <c r="O301" s="2063">
        <f t="shared" si="69"/>
        <v>84.2</v>
      </c>
    </row>
    <row r="302" spans="1:15">
      <c r="A302" s="2061">
        <v>22</v>
      </c>
      <c r="B302" s="2063">
        <v>19263.93450000001</v>
      </c>
      <c r="C302" s="2063">
        <f t="shared" si="60"/>
        <v>2.0700000000942964E-2</v>
      </c>
      <c r="D302" s="2063">
        <f t="shared" si="61"/>
        <v>124.2</v>
      </c>
      <c r="E302" s="2063">
        <v>3688.1040000000003</v>
      </c>
      <c r="F302" s="2063">
        <f t="shared" si="62"/>
        <v>4.6999999999570719E-3</v>
      </c>
      <c r="G302" s="2063">
        <f t="shared" si="63"/>
        <v>37.6</v>
      </c>
      <c r="H302" s="2063">
        <v>1204.8881999999996</v>
      </c>
      <c r="I302" s="2063">
        <f t="shared" si="64"/>
        <v>9.9999999999909051E-3</v>
      </c>
      <c r="J302" s="2063">
        <f t="shared" si="65"/>
        <v>60</v>
      </c>
      <c r="K302" s="2063">
        <v>192.71060000000003</v>
      </c>
      <c r="L302" s="2063">
        <f t="shared" si="66"/>
        <v>2.6000000000010459E-3</v>
      </c>
      <c r="M302" s="2063">
        <f t="shared" si="67"/>
        <v>20.8</v>
      </c>
      <c r="N302" s="2063">
        <f t="shared" si="68"/>
        <v>161.80000000000001</v>
      </c>
      <c r="O302" s="2063">
        <f t="shared" si="69"/>
        <v>80.8</v>
      </c>
    </row>
    <row r="303" spans="1:15">
      <c r="A303" s="2061">
        <v>23</v>
      </c>
      <c r="B303" s="2063">
        <v>19263.954200000011</v>
      </c>
      <c r="C303" s="2063">
        <f t="shared" si="60"/>
        <v>1.9700000000739237E-2</v>
      </c>
      <c r="D303" s="2063">
        <f t="shared" si="61"/>
        <v>118.2</v>
      </c>
      <c r="E303" s="2063">
        <v>3688.1086000000005</v>
      </c>
      <c r="F303" s="2063">
        <f t="shared" si="62"/>
        <v>4.6000000002095476E-3</v>
      </c>
      <c r="G303" s="2063">
        <f t="shared" si="63"/>
        <v>36.799999999999997</v>
      </c>
      <c r="H303" s="2063">
        <v>1204.8976999999995</v>
      </c>
      <c r="I303" s="2063">
        <f t="shared" si="64"/>
        <v>9.4999999998890416E-3</v>
      </c>
      <c r="J303" s="2063">
        <f t="shared" si="65"/>
        <v>57</v>
      </c>
      <c r="K303" s="2063">
        <v>192.71290000000002</v>
      </c>
      <c r="L303" s="2063">
        <f t="shared" si="66"/>
        <v>2.299999999991087E-3</v>
      </c>
      <c r="M303" s="2063">
        <f t="shared" si="67"/>
        <v>18.399999999999999</v>
      </c>
      <c r="N303" s="2063">
        <f t="shared" si="68"/>
        <v>155</v>
      </c>
      <c r="O303" s="2063">
        <f t="shared" si="69"/>
        <v>75.400000000000006</v>
      </c>
    </row>
    <row r="304" spans="1:15">
      <c r="A304" s="2061">
        <v>24</v>
      </c>
      <c r="B304" s="2062">
        <v>19263.973800000011</v>
      </c>
      <c r="C304" s="2063">
        <f t="shared" si="60"/>
        <v>1.9599999999627471E-2</v>
      </c>
      <c r="D304" s="2063">
        <f t="shared" si="61"/>
        <v>117.6</v>
      </c>
      <c r="E304" s="2062">
        <v>3688.1132000000007</v>
      </c>
      <c r="F304" s="2063">
        <f t="shared" si="62"/>
        <v>4.6000000002095476E-3</v>
      </c>
      <c r="G304" s="2063">
        <f t="shared" si="63"/>
        <v>36.799999999999997</v>
      </c>
      <c r="H304" s="2062">
        <v>1204.9071999999994</v>
      </c>
      <c r="I304" s="2063">
        <f t="shared" si="64"/>
        <v>9.4999999998890416E-3</v>
      </c>
      <c r="J304" s="2063">
        <f t="shared" si="65"/>
        <v>57</v>
      </c>
      <c r="K304" s="2062">
        <v>192.71540000000002</v>
      </c>
      <c r="L304" s="2063">
        <f t="shared" si="66"/>
        <v>2.4999999999977263E-3</v>
      </c>
      <c r="M304" s="2063">
        <f t="shared" si="67"/>
        <v>20</v>
      </c>
      <c r="N304" s="2063">
        <f t="shared" si="68"/>
        <v>154.39999999999998</v>
      </c>
      <c r="O304" s="2063">
        <f t="shared" si="69"/>
        <v>77</v>
      </c>
    </row>
    <row r="305" spans="1:15" ht="23.25" customHeight="1">
      <c r="A305" s="2064" t="s">
        <v>19</v>
      </c>
      <c r="B305" s="2062"/>
      <c r="C305" s="2062">
        <f>SUM(C280:C304)</f>
        <v>0.65060000001176377</v>
      </c>
      <c r="D305" s="2062">
        <f>SUM(D280:D304)</f>
        <v>3903.5999999999995</v>
      </c>
      <c r="E305" s="2062"/>
      <c r="F305" s="2062">
        <f>SUM(F280:F304)</f>
        <v>0.2180000000007567</v>
      </c>
      <c r="G305" s="2062">
        <f>SUM(G280:G304)</f>
        <v>1743.9999999999998</v>
      </c>
      <c r="H305" s="2062"/>
      <c r="I305" s="2062">
        <f>SUM(I280:I304)</f>
        <v>0.28589999999940119</v>
      </c>
      <c r="J305" s="2062">
        <f>SUM(J280:J304)</f>
        <v>1715.4</v>
      </c>
      <c r="K305" s="2062"/>
      <c r="L305" s="2062">
        <f>SUM(L280:L304)</f>
        <v>9.3700000000012551E-2</v>
      </c>
      <c r="M305" s="2062">
        <f>SUM(M280:M304)</f>
        <v>749.59999999999991</v>
      </c>
      <c r="N305" s="2062">
        <f>SUM(N280:N304)</f>
        <v>5647.5999999999995</v>
      </c>
      <c r="O305" s="2062">
        <f>SUM(O280:O304)</f>
        <v>2465</v>
      </c>
    </row>
    <row r="307" spans="1:15" ht="18.75">
      <c r="E307" s="2052" t="s">
        <v>757</v>
      </c>
      <c r="F307" s="2052"/>
      <c r="G307" s="2052"/>
      <c r="H307" s="2052" t="s">
        <v>758</v>
      </c>
      <c r="I307" s="2052"/>
      <c r="J307" s="2052" t="s">
        <v>759</v>
      </c>
      <c r="K307" s="2052"/>
      <c r="L307" s="2081"/>
    </row>
    <row r="310" spans="1:15">
      <c r="A310" s="2048" t="s">
        <v>725</v>
      </c>
      <c r="M310" s="2048" t="s">
        <v>726</v>
      </c>
    </row>
    <row r="311" spans="1:15">
      <c r="A311" s="2048" t="s">
        <v>727</v>
      </c>
      <c r="M311" s="2049" t="s">
        <v>728</v>
      </c>
      <c r="N311" s="2049"/>
      <c r="O311" s="2065"/>
    </row>
    <row r="312" spans="1:15">
      <c r="A312" s="2048" t="s">
        <v>729</v>
      </c>
      <c r="M312" s="2051" t="s">
        <v>792</v>
      </c>
      <c r="N312" s="2051"/>
      <c r="O312" s="2065"/>
    </row>
    <row r="313" spans="1:15" ht="15.75">
      <c r="A313" s="2052" t="s">
        <v>732</v>
      </c>
      <c r="E313" s="3137"/>
      <c r="F313" s="3137"/>
      <c r="G313" s="3137"/>
      <c r="H313" s="3137"/>
      <c r="I313" s="3137"/>
      <c r="J313" s="3137"/>
      <c r="K313" s="2053"/>
      <c r="L313" s="2053"/>
      <c r="M313" s="2082"/>
      <c r="N313" s="2083"/>
      <c r="O313" s="2065"/>
    </row>
    <row r="314" spans="1:15" ht="15.75">
      <c r="A314" s="3137" t="s">
        <v>762</v>
      </c>
      <c r="B314" s="3137"/>
      <c r="C314" s="3137"/>
      <c r="D314" s="3137"/>
      <c r="E314" s="3137"/>
      <c r="F314" s="3137"/>
      <c r="G314" s="3137"/>
      <c r="H314" s="3137"/>
      <c r="I314" s="3137"/>
      <c r="J314" s="3137"/>
      <c r="K314" s="3137"/>
      <c r="L314" s="3137"/>
      <c r="M314" s="3137"/>
    </row>
    <row r="315" spans="1:15">
      <c r="A315" s="3129" t="s">
        <v>736</v>
      </c>
      <c r="B315" s="3129"/>
      <c r="C315" s="3129"/>
      <c r="D315" s="3129"/>
      <c r="E315" s="3129"/>
      <c r="F315" s="3129"/>
      <c r="G315" s="3129"/>
      <c r="H315" s="3129"/>
      <c r="I315" s="3129"/>
      <c r="J315" s="3129"/>
      <c r="K315" s="3129"/>
      <c r="L315" s="3129"/>
      <c r="M315" s="3129"/>
    </row>
    <row r="316" spans="1:15">
      <c r="A316" s="3130" t="s">
        <v>737</v>
      </c>
      <c r="B316" s="3130"/>
      <c r="C316" s="3130"/>
      <c r="D316" s="3130"/>
      <c r="E316" s="3130"/>
      <c r="F316" s="3130"/>
      <c r="G316" s="3131"/>
      <c r="H316" s="3132">
        <f>[1]Табл.№1вводы!H8</f>
        <v>44727</v>
      </c>
      <c r="I316" s="3131"/>
      <c r="J316" s="3131"/>
      <c r="K316" s="3131"/>
      <c r="L316" s="3131"/>
      <c r="M316" s="3131"/>
      <c r="N316" s="3131"/>
      <c r="O316" s="3131"/>
    </row>
    <row r="318" spans="1:15">
      <c r="A318" s="2054"/>
      <c r="B318" s="3125" t="s">
        <v>738</v>
      </c>
      <c r="C318" s="3126"/>
      <c r="D318" s="3126"/>
      <c r="E318" s="3126"/>
      <c r="F318" s="3126"/>
      <c r="G318" s="3133"/>
      <c r="H318" s="3125" t="s">
        <v>739</v>
      </c>
      <c r="I318" s="3126"/>
      <c r="J318" s="3126"/>
      <c r="K318" s="3126"/>
      <c r="L318" s="3126"/>
      <c r="M318" s="3133"/>
      <c r="N318" s="2054"/>
      <c r="O318" s="2054"/>
    </row>
    <row r="319" spans="1:15">
      <c r="A319" s="2055"/>
      <c r="B319" s="3134" t="s">
        <v>793</v>
      </c>
      <c r="C319" s="3135"/>
      <c r="D319" s="3136"/>
      <c r="E319" s="3125" t="s">
        <v>794</v>
      </c>
      <c r="F319" s="3126"/>
      <c r="G319" s="3133"/>
      <c r="H319" s="3134" t="s">
        <v>793</v>
      </c>
      <c r="I319" s="3135"/>
      <c r="J319" s="3136"/>
      <c r="K319" s="3125" t="s">
        <v>795</v>
      </c>
      <c r="L319" s="3126"/>
      <c r="M319" s="3133"/>
      <c r="N319" s="2056" t="s">
        <v>744</v>
      </c>
      <c r="O319" s="2056" t="s">
        <v>744</v>
      </c>
    </row>
    <row r="320" spans="1:15">
      <c r="A320" s="2056" t="s">
        <v>745</v>
      </c>
      <c r="B320" s="3125" t="s">
        <v>746</v>
      </c>
      <c r="C320" s="3126"/>
      <c r="D320" s="2057">
        <v>6000</v>
      </c>
      <c r="E320" s="3125" t="s">
        <v>746</v>
      </c>
      <c r="F320" s="3126"/>
      <c r="G320" s="2057"/>
      <c r="H320" s="3125" t="s">
        <v>746</v>
      </c>
      <c r="I320" s="3126"/>
      <c r="J320" s="2057">
        <v>6000</v>
      </c>
      <c r="K320" s="3125" t="s">
        <v>746</v>
      </c>
      <c r="L320" s="3126"/>
      <c r="M320" s="2057"/>
      <c r="N320" s="2056" t="s">
        <v>747</v>
      </c>
      <c r="O320" s="2056" t="s">
        <v>748</v>
      </c>
    </row>
    <row r="321" spans="1:15">
      <c r="A321" s="2056" t="s">
        <v>749</v>
      </c>
      <c r="B321" s="2058" t="s">
        <v>750</v>
      </c>
      <c r="C321" s="3127" t="s">
        <v>17</v>
      </c>
      <c r="D321" s="2058" t="s">
        <v>751</v>
      </c>
      <c r="E321" s="2058" t="s">
        <v>750</v>
      </c>
      <c r="F321" s="3127" t="s">
        <v>17</v>
      </c>
      <c r="G321" s="2058" t="s">
        <v>751</v>
      </c>
      <c r="H321" s="2058" t="s">
        <v>750</v>
      </c>
      <c r="I321" s="3127" t="s">
        <v>17</v>
      </c>
      <c r="J321" s="2058" t="s">
        <v>751</v>
      </c>
      <c r="K321" s="2058" t="s">
        <v>750</v>
      </c>
      <c r="L321" s="3127" t="s">
        <v>17</v>
      </c>
      <c r="M321" s="2058" t="s">
        <v>751</v>
      </c>
      <c r="N321" s="2056" t="s">
        <v>752</v>
      </c>
      <c r="O321" s="2056" t="s">
        <v>752</v>
      </c>
    </row>
    <row r="322" spans="1:15">
      <c r="A322" s="2059"/>
      <c r="B322" s="2056" t="s">
        <v>753</v>
      </c>
      <c r="C322" s="3128"/>
      <c r="D322" s="2056" t="s">
        <v>754</v>
      </c>
      <c r="E322" s="2056" t="s">
        <v>753</v>
      </c>
      <c r="F322" s="3128"/>
      <c r="G322" s="2056" t="s">
        <v>754</v>
      </c>
      <c r="H322" s="2056" t="s">
        <v>753</v>
      </c>
      <c r="I322" s="3128"/>
      <c r="J322" s="2056" t="s">
        <v>754</v>
      </c>
      <c r="K322" s="2056" t="s">
        <v>753</v>
      </c>
      <c r="L322" s="3128"/>
      <c r="M322" s="2056" t="s">
        <v>754</v>
      </c>
      <c r="N322" s="2060" t="s">
        <v>755</v>
      </c>
      <c r="O322" s="2060" t="s">
        <v>756</v>
      </c>
    </row>
    <row r="323" spans="1:15">
      <c r="A323" s="2061">
        <v>1</v>
      </c>
      <c r="B323" s="2061">
        <v>2</v>
      </c>
      <c r="C323" s="2061">
        <v>3</v>
      </c>
      <c r="D323" s="2061">
        <v>4</v>
      </c>
      <c r="E323" s="2061">
        <v>5</v>
      </c>
      <c r="F323" s="2061">
        <v>6</v>
      </c>
      <c r="G323" s="2061">
        <v>7</v>
      </c>
      <c r="H323" s="2061">
        <v>8</v>
      </c>
      <c r="I323" s="2061">
        <v>9</v>
      </c>
      <c r="J323" s="2061">
        <v>10</v>
      </c>
      <c r="K323" s="2061">
        <v>11</v>
      </c>
      <c r="L323" s="2061">
        <v>12</v>
      </c>
      <c r="M323" s="2061">
        <v>13</v>
      </c>
      <c r="N323" s="2061"/>
      <c r="O323" s="2061"/>
    </row>
    <row r="324" spans="1:15">
      <c r="A324" s="2061">
        <v>0</v>
      </c>
      <c r="B324" s="2062">
        <v>7135.0630000000001</v>
      </c>
      <c r="C324" s="2063"/>
      <c r="D324" s="2063"/>
      <c r="E324" s="2063"/>
      <c r="F324" s="2063"/>
      <c r="G324" s="2063"/>
      <c r="H324" s="2062">
        <v>2301.7903999999999</v>
      </c>
      <c r="I324" s="2063"/>
      <c r="J324" s="2063"/>
      <c r="K324" s="2063"/>
      <c r="L324" s="2063"/>
      <c r="M324" s="2063"/>
      <c r="N324" s="2063"/>
      <c r="O324" s="2063"/>
    </row>
    <row r="325" spans="1:15">
      <c r="A325" s="2061">
        <v>1</v>
      </c>
      <c r="B325" s="2063">
        <v>7135.0834999999997</v>
      </c>
      <c r="C325" s="2063">
        <f>B325-B324</f>
        <v>2.0499999999628926E-2</v>
      </c>
      <c r="D325" s="2063">
        <f>ROUND(C325*D$320,2)</f>
        <v>123</v>
      </c>
      <c r="E325" s="2063"/>
      <c r="F325" s="2063"/>
      <c r="G325" s="2063"/>
      <c r="H325" s="2063">
        <v>2301.7903999999999</v>
      </c>
      <c r="I325" s="2063">
        <f>H325-H324</f>
        <v>0</v>
      </c>
      <c r="J325" s="2063">
        <f>ROUND(I325*J$320,2)</f>
        <v>0</v>
      </c>
      <c r="K325" s="2063"/>
      <c r="L325" s="2063"/>
      <c r="M325" s="2063"/>
      <c r="N325" s="2063">
        <f>D325+G325</f>
        <v>123</v>
      </c>
      <c r="O325" s="2063">
        <f>J325+M325</f>
        <v>0</v>
      </c>
    </row>
    <row r="326" spans="1:15">
      <c r="A326" s="2061">
        <v>2</v>
      </c>
      <c r="B326" s="2063">
        <v>7135.1039000000001</v>
      </c>
      <c r="C326" s="2063">
        <f t="shared" ref="C326:C348" si="70">B326-B325</f>
        <v>2.0400000000336149E-2</v>
      </c>
      <c r="D326" s="2063">
        <f t="shared" ref="D326:D348" si="71">ROUND(C326*D$320,2)</f>
        <v>122.4</v>
      </c>
      <c r="E326" s="2063"/>
      <c r="F326" s="2063"/>
      <c r="G326" s="2063"/>
      <c r="H326" s="2063">
        <v>2301.7903999999999</v>
      </c>
      <c r="I326" s="2063">
        <f t="shared" ref="I326:I348" si="72">H326-H325</f>
        <v>0</v>
      </c>
      <c r="J326" s="2063">
        <f t="shared" ref="J326:J348" si="73">ROUND(I326*J$320,2)</f>
        <v>0</v>
      </c>
      <c r="K326" s="2063"/>
      <c r="L326" s="2063"/>
      <c r="M326" s="2063"/>
      <c r="N326" s="2063">
        <f t="shared" ref="N326:N348" si="74">D326+G326</f>
        <v>122.4</v>
      </c>
      <c r="O326" s="2063">
        <f t="shared" ref="O326:O348" si="75">J326+M326</f>
        <v>0</v>
      </c>
    </row>
    <row r="327" spans="1:15">
      <c r="A327" s="2061">
        <v>3</v>
      </c>
      <c r="B327" s="2063">
        <v>7135.1235999999999</v>
      </c>
      <c r="C327" s="2063">
        <f t="shared" si="70"/>
        <v>1.9699999999829743E-2</v>
      </c>
      <c r="D327" s="2063">
        <f t="shared" si="71"/>
        <v>118.2</v>
      </c>
      <c r="E327" s="2063"/>
      <c r="F327" s="2063"/>
      <c r="G327" s="2063"/>
      <c r="H327" s="2063">
        <v>2301.7903999999999</v>
      </c>
      <c r="I327" s="2063">
        <f t="shared" si="72"/>
        <v>0</v>
      </c>
      <c r="J327" s="2063">
        <f t="shared" si="73"/>
        <v>0</v>
      </c>
      <c r="K327" s="2063"/>
      <c r="L327" s="2063"/>
      <c r="M327" s="2063"/>
      <c r="N327" s="2063">
        <f t="shared" si="74"/>
        <v>118.2</v>
      </c>
      <c r="O327" s="2063">
        <f t="shared" si="75"/>
        <v>0</v>
      </c>
    </row>
    <row r="328" spans="1:15">
      <c r="A328" s="2061">
        <v>4</v>
      </c>
      <c r="B328" s="2063">
        <v>7135.1440999999995</v>
      </c>
      <c r="C328" s="2063">
        <f t="shared" si="70"/>
        <v>2.0499999999628926E-2</v>
      </c>
      <c r="D328" s="2063">
        <f t="shared" si="71"/>
        <v>123</v>
      </c>
      <c r="E328" s="2063"/>
      <c r="F328" s="2063"/>
      <c r="G328" s="2063"/>
      <c r="H328" s="2063">
        <v>2301.7903999999999</v>
      </c>
      <c r="I328" s="2063">
        <f t="shared" si="72"/>
        <v>0</v>
      </c>
      <c r="J328" s="2063">
        <f t="shared" si="73"/>
        <v>0</v>
      </c>
      <c r="K328" s="2063"/>
      <c r="L328" s="2063"/>
      <c r="M328" s="2063"/>
      <c r="N328" s="2063">
        <f t="shared" si="74"/>
        <v>123</v>
      </c>
      <c r="O328" s="2063">
        <f t="shared" si="75"/>
        <v>0</v>
      </c>
    </row>
    <row r="329" spans="1:15">
      <c r="A329" s="2061">
        <v>5</v>
      </c>
      <c r="B329" s="2063">
        <v>7135.1678999999995</v>
      </c>
      <c r="C329" s="2063">
        <f t="shared" si="70"/>
        <v>2.3799999999937427E-2</v>
      </c>
      <c r="D329" s="2063">
        <f t="shared" si="71"/>
        <v>142.80000000000001</v>
      </c>
      <c r="E329" s="2063"/>
      <c r="F329" s="2063"/>
      <c r="G329" s="2063"/>
      <c r="H329" s="2063">
        <v>2301.7903999999999</v>
      </c>
      <c r="I329" s="2063">
        <f t="shared" si="72"/>
        <v>0</v>
      </c>
      <c r="J329" s="2063">
        <f t="shared" si="73"/>
        <v>0</v>
      </c>
      <c r="K329" s="2063"/>
      <c r="L329" s="2063"/>
      <c r="M329" s="2063"/>
      <c r="N329" s="2063">
        <f t="shared" si="74"/>
        <v>142.80000000000001</v>
      </c>
      <c r="O329" s="2063">
        <f t="shared" si="75"/>
        <v>0</v>
      </c>
    </row>
    <row r="330" spans="1:15">
      <c r="A330" s="2061">
        <v>6</v>
      </c>
      <c r="B330" s="2063">
        <v>7135.1910999999991</v>
      </c>
      <c r="C330" s="2063">
        <f t="shared" si="70"/>
        <v>2.3199999999633292E-2</v>
      </c>
      <c r="D330" s="2063">
        <f t="shared" si="71"/>
        <v>139.19999999999999</v>
      </c>
      <c r="E330" s="2063"/>
      <c r="F330" s="2063"/>
      <c r="G330" s="2063"/>
      <c r="H330" s="2063">
        <v>2301.7905000000001</v>
      </c>
      <c r="I330" s="2063">
        <f t="shared" si="72"/>
        <v>1.0000000020227162E-4</v>
      </c>
      <c r="J330" s="2063">
        <f t="shared" si="73"/>
        <v>0.6</v>
      </c>
      <c r="K330" s="2063"/>
      <c r="L330" s="2063"/>
      <c r="M330" s="2063"/>
      <c r="N330" s="2063">
        <f t="shared" si="74"/>
        <v>139.19999999999999</v>
      </c>
      <c r="O330" s="2063">
        <f t="shared" si="75"/>
        <v>0.6</v>
      </c>
    </row>
    <row r="331" spans="1:15">
      <c r="A331" s="2061">
        <v>7</v>
      </c>
      <c r="B331" s="2063">
        <v>7135.2259999999987</v>
      </c>
      <c r="C331" s="2063">
        <f t="shared" si="70"/>
        <v>3.4899999999652209E-2</v>
      </c>
      <c r="D331" s="2063">
        <f t="shared" si="71"/>
        <v>209.4</v>
      </c>
      <c r="E331" s="2063"/>
      <c r="F331" s="2063"/>
      <c r="G331" s="2063"/>
      <c r="H331" s="2063">
        <v>2301.7910000000002</v>
      </c>
      <c r="I331" s="2063">
        <f t="shared" si="72"/>
        <v>5.0000000010186341E-4</v>
      </c>
      <c r="J331" s="2063">
        <f t="shared" si="73"/>
        <v>3</v>
      </c>
      <c r="K331" s="2063"/>
      <c r="L331" s="2063"/>
      <c r="M331" s="2063"/>
      <c r="N331" s="2063">
        <f t="shared" si="74"/>
        <v>209.4</v>
      </c>
      <c r="O331" s="2063">
        <f t="shared" si="75"/>
        <v>3</v>
      </c>
    </row>
    <row r="332" spans="1:15">
      <c r="A332" s="2061">
        <v>8</v>
      </c>
      <c r="B332" s="2063">
        <v>7135.2739999999985</v>
      </c>
      <c r="C332" s="2063">
        <f t="shared" si="70"/>
        <v>4.7999999999774445E-2</v>
      </c>
      <c r="D332" s="2063">
        <f t="shared" si="71"/>
        <v>288</v>
      </c>
      <c r="E332" s="2063"/>
      <c r="F332" s="2063"/>
      <c r="G332" s="2063"/>
      <c r="H332" s="2063">
        <v>2301.7935000000002</v>
      </c>
      <c r="I332" s="2063">
        <f t="shared" si="72"/>
        <v>2.5000000000545697E-3</v>
      </c>
      <c r="J332" s="2063">
        <f t="shared" si="73"/>
        <v>15</v>
      </c>
      <c r="K332" s="2063"/>
      <c r="L332" s="2063"/>
      <c r="M332" s="2063"/>
      <c r="N332" s="2063">
        <f t="shared" si="74"/>
        <v>288</v>
      </c>
      <c r="O332" s="2063">
        <f t="shared" si="75"/>
        <v>15</v>
      </c>
    </row>
    <row r="333" spans="1:15">
      <c r="A333" s="2061">
        <v>9</v>
      </c>
      <c r="B333" s="2063">
        <v>7135.3353999999981</v>
      </c>
      <c r="C333" s="2063">
        <f t="shared" si="70"/>
        <v>6.1399999999594002E-2</v>
      </c>
      <c r="D333" s="2063">
        <f t="shared" si="71"/>
        <v>368.4</v>
      </c>
      <c r="E333" s="2063"/>
      <c r="F333" s="2063"/>
      <c r="G333" s="2063"/>
      <c r="H333" s="2063">
        <v>2301.7977000000001</v>
      </c>
      <c r="I333" s="2063">
        <f t="shared" si="72"/>
        <v>4.1999999998552084E-3</v>
      </c>
      <c r="J333" s="2063">
        <f t="shared" si="73"/>
        <v>25.2</v>
      </c>
      <c r="K333" s="2063"/>
      <c r="L333" s="2063"/>
      <c r="M333" s="2063"/>
      <c r="N333" s="2063">
        <f t="shared" si="74"/>
        <v>368.4</v>
      </c>
      <c r="O333" s="2063">
        <f t="shared" si="75"/>
        <v>25.2</v>
      </c>
    </row>
    <row r="334" spans="1:15">
      <c r="A334" s="2061">
        <v>10</v>
      </c>
      <c r="B334" s="2063">
        <v>7135.4017999999978</v>
      </c>
      <c r="C334" s="2063">
        <f t="shared" si="70"/>
        <v>6.6399999999703141E-2</v>
      </c>
      <c r="D334" s="2063">
        <f t="shared" si="71"/>
        <v>398.4</v>
      </c>
      <c r="E334" s="2063"/>
      <c r="F334" s="2063"/>
      <c r="G334" s="2063"/>
      <c r="H334" s="2063">
        <v>2301.8015</v>
      </c>
      <c r="I334" s="2063">
        <f t="shared" si="72"/>
        <v>3.7999999999556167E-3</v>
      </c>
      <c r="J334" s="2063">
        <f t="shared" si="73"/>
        <v>22.8</v>
      </c>
      <c r="K334" s="2063"/>
      <c r="L334" s="2063"/>
      <c r="M334" s="2063"/>
      <c r="N334" s="2063">
        <f t="shared" si="74"/>
        <v>398.4</v>
      </c>
      <c r="O334" s="2063">
        <f t="shared" si="75"/>
        <v>22.8</v>
      </c>
    </row>
    <row r="335" spans="1:15">
      <c r="A335" s="2061">
        <v>11</v>
      </c>
      <c r="B335" s="2063">
        <v>7135.4705999999978</v>
      </c>
      <c r="C335" s="2063">
        <f t="shared" si="70"/>
        <v>6.8800000000010186E-2</v>
      </c>
      <c r="D335" s="2063">
        <f t="shared" si="71"/>
        <v>412.8</v>
      </c>
      <c r="E335" s="2063"/>
      <c r="F335" s="2063"/>
      <c r="G335" s="2063"/>
      <c r="H335" s="2063">
        <v>2301.8063000000002</v>
      </c>
      <c r="I335" s="2063">
        <f t="shared" si="72"/>
        <v>4.8000000001593435E-3</v>
      </c>
      <c r="J335" s="2063">
        <f t="shared" si="73"/>
        <v>28.8</v>
      </c>
      <c r="K335" s="2063"/>
      <c r="L335" s="2063"/>
      <c r="M335" s="2063"/>
      <c r="N335" s="2063">
        <f t="shared" si="74"/>
        <v>412.8</v>
      </c>
      <c r="O335" s="2063">
        <f t="shared" si="75"/>
        <v>28.8</v>
      </c>
    </row>
    <row r="336" spans="1:15">
      <c r="A336" s="2061">
        <v>12</v>
      </c>
      <c r="B336" s="2063">
        <v>7135.542199999998</v>
      </c>
      <c r="C336" s="2063">
        <f t="shared" si="70"/>
        <v>7.1600000000216824E-2</v>
      </c>
      <c r="D336" s="2063">
        <f t="shared" si="71"/>
        <v>429.6</v>
      </c>
      <c r="E336" s="2063"/>
      <c r="F336" s="2063"/>
      <c r="G336" s="2063"/>
      <c r="H336" s="2063">
        <v>2301.8119000000002</v>
      </c>
      <c r="I336" s="2063">
        <f t="shared" si="72"/>
        <v>5.599999999958527E-3</v>
      </c>
      <c r="J336" s="2063">
        <f t="shared" si="73"/>
        <v>33.6</v>
      </c>
      <c r="K336" s="2063"/>
      <c r="L336" s="2063"/>
      <c r="M336" s="2063"/>
      <c r="N336" s="2063">
        <f t="shared" si="74"/>
        <v>429.6</v>
      </c>
      <c r="O336" s="2063">
        <f t="shared" si="75"/>
        <v>33.6</v>
      </c>
    </row>
    <row r="337" spans="1:15">
      <c r="A337" s="2061">
        <v>13</v>
      </c>
      <c r="B337" s="2063">
        <v>7135.6114999999982</v>
      </c>
      <c r="C337" s="2063">
        <f t="shared" si="70"/>
        <v>6.930000000011205E-2</v>
      </c>
      <c r="D337" s="2063">
        <f t="shared" si="71"/>
        <v>415.8</v>
      </c>
      <c r="E337" s="2063"/>
      <c r="F337" s="2063"/>
      <c r="G337" s="2063"/>
      <c r="H337" s="2063">
        <v>2301.8186000000001</v>
      </c>
      <c r="I337" s="2063">
        <f t="shared" si="72"/>
        <v>6.6999999999097781E-3</v>
      </c>
      <c r="J337" s="2063">
        <f t="shared" si="73"/>
        <v>40.200000000000003</v>
      </c>
      <c r="K337" s="2063"/>
      <c r="L337" s="2063"/>
      <c r="M337" s="2063"/>
      <c r="N337" s="2063">
        <f t="shared" si="74"/>
        <v>415.8</v>
      </c>
      <c r="O337" s="2063">
        <f t="shared" si="75"/>
        <v>40.200000000000003</v>
      </c>
    </row>
    <row r="338" spans="1:15">
      <c r="A338" s="2061">
        <v>14</v>
      </c>
      <c r="B338" s="2063">
        <v>7135.6758999999984</v>
      </c>
      <c r="C338" s="2063">
        <f t="shared" si="70"/>
        <v>6.4400000000205182E-2</v>
      </c>
      <c r="D338" s="2063">
        <f t="shared" si="71"/>
        <v>386.4</v>
      </c>
      <c r="E338" s="2063"/>
      <c r="F338" s="2063"/>
      <c r="G338" s="2063"/>
      <c r="H338" s="2063">
        <v>2301.8231000000001</v>
      </c>
      <c r="I338" s="2063">
        <f t="shared" si="72"/>
        <v>4.500000000007276E-3</v>
      </c>
      <c r="J338" s="2063">
        <f t="shared" si="73"/>
        <v>27</v>
      </c>
      <c r="K338" s="2063"/>
      <c r="L338" s="2063"/>
      <c r="M338" s="2063"/>
      <c r="N338" s="2063">
        <f t="shared" si="74"/>
        <v>386.4</v>
      </c>
      <c r="O338" s="2063">
        <f t="shared" si="75"/>
        <v>27</v>
      </c>
    </row>
    <row r="339" spans="1:15">
      <c r="A339" s="2061">
        <v>15</v>
      </c>
      <c r="B339" s="2063">
        <v>7135.7356999999984</v>
      </c>
      <c r="C339" s="2063">
        <f t="shared" si="70"/>
        <v>5.9799999999995634E-2</v>
      </c>
      <c r="D339" s="2063">
        <f t="shared" si="71"/>
        <v>358.8</v>
      </c>
      <c r="E339" s="2063"/>
      <c r="F339" s="2063"/>
      <c r="G339" s="2063"/>
      <c r="H339" s="2063">
        <v>2301.8265000000001</v>
      </c>
      <c r="I339" s="2063">
        <f t="shared" si="72"/>
        <v>3.4000000000560249E-3</v>
      </c>
      <c r="J339" s="2063">
        <f t="shared" si="73"/>
        <v>20.399999999999999</v>
      </c>
      <c r="K339" s="2063"/>
      <c r="L339" s="2063"/>
      <c r="M339" s="2063"/>
      <c r="N339" s="2063">
        <f t="shared" si="74"/>
        <v>358.8</v>
      </c>
      <c r="O339" s="2063">
        <f t="shared" si="75"/>
        <v>20.399999999999999</v>
      </c>
    </row>
    <row r="340" spans="1:15">
      <c r="A340" s="2061">
        <v>16</v>
      </c>
      <c r="B340" s="2063">
        <v>7135.7945999999984</v>
      </c>
      <c r="C340" s="2063">
        <f t="shared" si="70"/>
        <v>5.8899999999994179E-2</v>
      </c>
      <c r="D340" s="2063">
        <f t="shared" si="71"/>
        <v>353.4</v>
      </c>
      <c r="E340" s="2063"/>
      <c r="F340" s="2063"/>
      <c r="G340" s="2063"/>
      <c r="H340" s="2063">
        <v>2301.8293000000003</v>
      </c>
      <c r="I340" s="2063">
        <f t="shared" si="72"/>
        <v>2.8000000002066372E-3</v>
      </c>
      <c r="J340" s="2063">
        <f t="shared" si="73"/>
        <v>16.8</v>
      </c>
      <c r="K340" s="2063"/>
      <c r="L340" s="2063"/>
      <c r="M340" s="2063"/>
      <c r="N340" s="2063">
        <f t="shared" si="74"/>
        <v>353.4</v>
      </c>
      <c r="O340" s="2063">
        <f t="shared" si="75"/>
        <v>16.8</v>
      </c>
    </row>
    <row r="341" spans="1:15">
      <c r="A341" s="2061">
        <v>17</v>
      </c>
      <c r="B341" s="2063">
        <v>7135.8467999999984</v>
      </c>
      <c r="C341" s="2063">
        <f t="shared" si="70"/>
        <v>5.2200000000084401E-2</v>
      </c>
      <c r="D341" s="2063">
        <f t="shared" si="71"/>
        <v>313.2</v>
      </c>
      <c r="E341" s="2063"/>
      <c r="F341" s="2063"/>
      <c r="G341" s="2063"/>
      <c r="H341" s="2063">
        <v>2301.8307000000004</v>
      </c>
      <c r="I341" s="2063">
        <f t="shared" si="72"/>
        <v>1.4000000001033186E-3</v>
      </c>
      <c r="J341" s="2063">
        <f t="shared" si="73"/>
        <v>8.4</v>
      </c>
      <c r="K341" s="2063"/>
      <c r="L341" s="2063"/>
      <c r="M341" s="2063"/>
      <c r="N341" s="2063">
        <f t="shared" si="74"/>
        <v>313.2</v>
      </c>
      <c r="O341" s="2063">
        <f t="shared" si="75"/>
        <v>8.4</v>
      </c>
    </row>
    <row r="342" spans="1:15">
      <c r="A342" s="2061">
        <v>18</v>
      </c>
      <c r="B342" s="2063">
        <v>7135.889299999998</v>
      </c>
      <c r="C342" s="2063">
        <f t="shared" si="70"/>
        <v>4.2499999999563443E-2</v>
      </c>
      <c r="D342" s="2063">
        <f t="shared" si="71"/>
        <v>255</v>
      </c>
      <c r="E342" s="2063"/>
      <c r="F342" s="2063"/>
      <c r="G342" s="2063"/>
      <c r="H342" s="2063">
        <v>2301.8315000000002</v>
      </c>
      <c r="I342" s="2063">
        <f t="shared" si="72"/>
        <v>7.9999999979918357E-4</v>
      </c>
      <c r="J342" s="2063">
        <f t="shared" si="73"/>
        <v>4.8</v>
      </c>
      <c r="K342" s="2063"/>
      <c r="L342" s="2063"/>
      <c r="M342" s="2063"/>
      <c r="N342" s="2063">
        <f t="shared" si="74"/>
        <v>255</v>
      </c>
      <c r="O342" s="2063">
        <f t="shared" si="75"/>
        <v>4.8</v>
      </c>
    </row>
    <row r="343" spans="1:15">
      <c r="A343" s="2061">
        <v>19</v>
      </c>
      <c r="B343" s="2063">
        <v>7135.9270999999981</v>
      </c>
      <c r="C343" s="2063">
        <f t="shared" si="70"/>
        <v>3.7800000000061118E-2</v>
      </c>
      <c r="D343" s="2063">
        <f t="shared" si="71"/>
        <v>226.8</v>
      </c>
      <c r="E343" s="2063"/>
      <c r="F343" s="2063"/>
      <c r="G343" s="2063"/>
      <c r="H343" s="2063">
        <v>2301.8321000000001</v>
      </c>
      <c r="I343" s="2063">
        <f t="shared" si="72"/>
        <v>5.9999999984938768E-4</v>
      </c>
      <c r="J343" s="2063">
        <f t="shared" si="73"/>
        <v>3.6</v>
      </c>
      <c r="K343" s="2063"/>
      <c r="L343" s="2063"/>
      <c r="M343" s="2063"/>
      <c r="N343" s="2063">
        <f t="shared" si="74"/>
        <v>226.8</v>
      </c>
      <c r="O343" s="2063">
        <f t="shared" si="75"/>
        <v>3.6</v>
      </c>
    </row>
    <row r="344" spans="1:15">
      <c r="A344" s="2061">
        <v>20</v>
      </c>
      <c r="B344" s="2063">
        <v>7135.9585999999981</v>
      </c>
      <c r="C344" s="2063">
        <f t="shared" si="70"/>
        <v>3.1500000000050932E-2</v>
      </c>
      <c r="D344" s="2063">
        <f t="shared" si="71"/>
        <v>189</v>
      </c>
      <c r="E344" s="2063"/>
      <c r="F344" s="2063"/>
      <c r="G344" s="2063"/>
      <c r="H344" s="2063">
        <v>2301.8324000000002</v>
      </c>
      <c r="I344" s="2063">
        <f t="shared" si="72"/>
        <v>3.0000000015206751E-4</v>
      </c>
      <c r="J344" s="2063">
        <f t="shared" si="73"/>
        <v>1.8</v>
      </c>
      <c r="K344" s="2063"/>
      <c r="L344" s="2063"/>
      <c r="M344" s="2063"/>
      <c r="N344" s="2063">
        <f t="shared" si="74"/>
        <v>189</v>
      </c>
      <c r="O344" s="2063">
        <f t="shared" si="75"/>
        <v>1.8</v>
      </c>
    </row>
    <row r="345" spans="1:15">
      <c r="A345" s="2061">
        <v>21</v>
      </c>
      <c r="B345" s="2063">
        <v>7135.9821999999986</v>
      </c>
      <c r="C345" s="2063">
        <f t="shared" si="70"/>
        <v>2.3600000000442378E-2</v>
      </c>
      <c r="D345" s="2063">
        <f t="shared" si="71"/>
        <v>141.6</v>
      </c>
      <c r="E345" s="2063"/>
      <c r="F345" s="2063"/>
      <c r="G345" s="2063"/>
      <c r="H345" s="2063">
        <v>2301.8324000000002</v>
      </c>
      <c r="I345" s="2063">
        <f t="shared" si="72"/>
        <v>0</v>
      </c>
      <c r="J345" s="2063">
        <f t="shared" si="73"/>
        <v>0</v>
      </c>
      <c r="K345" s="2063"/>
      <c r="L345" s="2063"/>
      <c r="M345" s="2063"/>
      <c r="N345" s="2063">
        <f t="shared" si="74"/>
        <v>141.6</v>
      </c>
      <c r="O345" s="2063">
        <f t="shared" si="75"/>
        <v>0</v>
      </c>
    </row>
    <row r="346" spans="1:15">
      <c r="A346" s="2061">
        <v>22</v>
      </c>
      <c r="B346" s="2063">
        <v>7136.003999999999</v>
      </c>
      <c r="C346" s="2063">
        <f t="shared" si="70"/>
        <v>2.1800000000439468E-2</v>
      </c>
      <c r="D346" s="2063">
        <f t="shared" si="71"/>
        <v>130.80000000000001</v>
      </c>
      <c r="E346" s="2063"/>
      <c r="F346" s="2063"/>
      <c r="G346" s="2063"/>
      <c r="H346" s="2063">
        <v>2301.8324000000002</v>
      </c>
      <c r="I346" s="2063">
        <f t="shared" si="72"/>
        <v>0</v>
      </c>
      <c r="J346" s="2063">
        <f t="shared" si="73"/>
        <v>0</v>
      </c>
      <c r="K346" s="2063"/>
      <c r="L346" s="2063"/>
      <c r="M346" s="2063"/>
      <c r="N346" s="2063">
        <f t="shared" si="74"/>
        <v>130.80000000000001</v>
      </c>
      <c r="O346" s="2063">
        <f t="shared" si="75"/>
        <v>0</v>
      </c>
    </row>
    <row r="347" spans="1:15">
      <c r="A347" s="2061">
        <v>23</v>
      </c>
      <c r="B347" s="2063">
        <v>7136.0251999999991</v>
      </c>
      <c r="C347" s="2063">
        <f t="shared" si="70"/>
        <v>2.1200000000135333E-2</v>
      </c>
      <c r="D347" s="2063">
        <f t="shared" si="71"/>
        <v>127.2</v>
      </c>
      <c r="E347" s="2063"/>
      <c r="F347" s="2063"/>
      <c r="G347" s="2063"/>
      <c r="H347" s="2063">
        <v>2301.8324000000002</v>
      </c>
      <c r="I347" s="2063">
        <f t="shared" si="72"/>
        <v>0</v>
      </c>
      <c r="J347" s="2063">
        <f t="shared" si="73"/>
        <v>0</v>
      </c>
      <c r="K347" s="2063"/>
      <c r="L347" s="2063"/>
      <c r="M347" s="2063"/>
      <c r="N347" s="2063">
        <f t="shared" si="74"/>
        <v>127.2</v>
      </c>
      <c r="O347" s="2063">
        <f t="shared" si="75"/>
        <v>0</v>
      </c>
    </row>
    <row r="348" spans="1:15">
      <c r="A348" s="2061">
        <v>24</v>
      </c>
      <c r="B348" s="2062">
        <v>7136.0460999999996</v>
      </c>
      <c r="C348" s="2063">
        <f t="shared" si="70"/>
        <v>2.0900000000438013E-2</v>
      </c>
      <c r="D348" s="2063">
        <f t="shared" si="71"/>
        <v>125.4</v>
      </c>
      <c r="E348" s="2063"/>
      <c r="F348" s="2063"/>
      <c r="G348" s="2063"/>
      <c r="H348" s="2062">
        <v>2301.8324000000002</v>
      </c>
      <c r="I348" s="2063">
        <f t="shared" si="72"/>
        <v>0</v>
      </c>
      <c r="J348" s="2063">
        <f t="shared" si="73"/>
        <v>0</v>
      </c>
      <c r="K348" s="2063"/>
      <c r="L348" s="2063"/>
      <c r="M348" s="2063"/>
      <c r="N348" s="2063">
        <f t="shared" si="74"/>
        <v>125.4</v>
      </c>
      <c r="O348" s="2063">
        <f t="shared" si="75"/>
        <v>0</v>
      </c>
    </row>
    <row r="349" spans="1:15" ht="23.25" customHeight="1">
      <c r="A349" s="2064" t="s">
        <v>19</v>
      </c>
      <c r="B349" s="2062"/>
      <c r="C349" s="2062">
        <f>SUM(C324:C348)</f>
        <v>0.9830999999994674</v>
      </c>
      <c r="D349" s="2062">
        <f>SUM(D324:D348)</f>
        <v>5898.6</v>
      </c>
      <c r="E349" s="2062"/>
      <c r="F349" s="2062"/>
      <c r="G349" s="2062"/>
      <c r="H349" s="2062"/>
      <c r="I349" s="2062">
        <f>SUM(I324:I348)</f>
        <v>4.2000000000371074E-2</v>
      </c>
      <c r="J349" s="2062">
        <f>SUM(J324:J348)</f>
        <v>252.00000000000003</v>
      </c>
      <c r="K349" s="2062"/>
      <c r="L349" s="2062"/>
      <c r="M349" s="2062"/>
      <c r="N349" s="2062">
        <f>SUM(N324:N348)</f>
        <v>5898.6</v>
      </c>
      <c r="O349" s="2062">
        <f>SUM(O324:O348)</f>
        <v>252.00000000000003</v>
      </c>
    </row>
    <row r="351" spans="1:15" ht="18.75">
      <c r="E351" s="2052" t="s">
        <v>757</v>
      </c>
      <c r="F351" s="2052"/>
      <c r="G351" s="2052"/>
      <c r="H351" s="2052" t="s">
        <v>758</v>
      </c>
      <c r="I351" s="2052"/>
      <c r="J351" s="2052" t="s">
        <v>759</v>
      </c>
      <c r="K351" s="2052"/>
      <c r="L351" s="2081"/>
    </row>
  </sheetData>
  <mergeCells count="152">
    <mergeCell ref="E5:J5"/>
    <mergeCell ref="A6:M6"/>
    <mergeCell ref="A7:M7"/>
    <mergeCell ref="A8:G8"/>
    <mergeCell ref="H8:O8"/>
    <mergeCell ref="B10:G10"/>
    <mergeCell ref="H10:M10"/>
    <mergeCell ref="C13:C14"/>
    <mergeCell ref="F13:F14"/>
    <mergeCell ref="I13:I14"/>
    <mergeCell ref="L13:L14"/>
    <mergeCell ref="E49:J49"/>
    <mergeCell ref="A50:M50"/>
    <mergeCell ref="B11:D11"/>
    <mergeCell ref="E11:G11"/>
    <mergeCell ref="H11:J11"/>
    <mergeCell ref="K11:M11"/>
    <mergeCell ref="B12:C12"/>
    <mergeCell ref="E12:F12"/>
    <mergeCell ref="H12:I12"/>
    <mergeCell ref="K12:L12"/>
    <mergeCell ref="A51:M51"/>
    <mergeCell ref="A52:G52"/>
    <mergeCell ref="H52:O52"/>
    <mergeCell ref="B54:G54"/>
    <mergeCell ref="H54:M54"/>
    <mergeCell ref="B55:D55"/>
    <mergeCell ref="E55:G55"/>
    <mergeCell ref="H55:J55"/>
    <mergeCell ref="K55:M55"/>
    <mergeCell ref="E93:J93"/>
    <mergeCell ref="A94:M94"/>
    <mergeCell ref="A95:M95"/>
    <mergeCell ref="A96:G96"/>
    <mergeCell ref="H96:O96"/>
    <mergeCell ref="B98:G98"/>
    <mergeCell ref="H98:M98"/>
    <mergeCell ref="B56:C56"/>
    <mergeCell ref="E56:F56"/>
    <mergeCell ref="H56:I56"/>
    <mergeCell ref="K56:L56"/>
    <mergeCell ref="C57:C58"/>
    <mergeCell ref="F57:F58"/>
    <mergeCell ref="I57:I58"/>
    <mergeCell ref="L57:L58"/>
    <mergeCell ref="C101:C102"/>
    <mergeCell ref="F101:F102"/>
    <mergeCell ref="I101:I102"/>
    <mergeCell ref="L101:L102"/>
    <mergeCell ref="E137:J137"/>
    <mergeCell ref="A138:M138"/>
    <mergeCell ref="B99:D99"/>
    <mergeCell ref="E99:G99"/>
    <mergeCell ref="H99:J99"/>
    <mergeCell ref="K99:M99"/>
    <mergeCell ref="B100:C100"/>
    <mergeCell ref="E100:F100"/>
    <mergeCell ref="H100:I100"/>
    <mergeCell ref="K100:L100"/>
    <mergeCell ref="A139:M139"/>
    <mergeCell ref="A140:G140"/>
    <mergeCell ref="H140:O140"/>
    <mergeCell ref="B142:G142"/>
    <mergeCell ref="H142:M142"/>
    <mergeCell ref="B143:D143"/>
    <mergeCell ref="E143:G143"/>
    <mergeCell ref="H143:J143"/>
    <mergeCell ref="K143:M143"/>
    <mergeCell ref="E181:J181"/>
    <mergeCell ref="A182:M182"/>
    <mergeCell ref="A183:M183"/>
    <mergeCell ref="A184:G184"/>
    <mergeCell ref="H184:O184"/>
    <mergeCell ref="B186:G186"/>
    <mergeCell ref="H186:M186"/>
    <mergeCell ref="B144:C144"/>
    <mergeCell ref="E144:F144"/>
    <mergeCell ref="H144:I144"/>
    <mergeCell ref="K144:L144"/>
    <mergeCell ref="C145:C146"/>
    <mergeCell ref="F145:F146"/>
    <mergeCell ref="I145:I146"/>
    <mergeCell ref="L145:L146"/>
    <mergeCell ref="C189:C190"/>
    <mergeCell ref="F189:F190"/>
    <mergeCell ref="I189:I190"/>
    <mergeCell ref="L189:L190"/>
    <mergeCell ref="E225:J225"/>
    <mergeCell ref="A226:M226"/>
    <mergeCell ref="B187:D187"/>
    <mergeCell ref="E187:G187"/>
    <mergeCell ref="H187:J187"/>
    <mergeCell ref="K187:M187"/>
    <mergeCell ref="B188:C188"/>
    <mergeCell ref="E188:F188"/>
    <mergeCell ref="H188:I188"/>
    <mergeCell ref="K188:L188"/>
    <mergeCell ref="A227:M227"/>
    <mergeCell ref="A228:G228"/>
    <mergeCell ref="H228:O228"/>
    <mergeCell ref="B230:G230"/>
    <mergeCell ref="H230:M230"/>
    <mergeCell ref="B231:D231"/>
    <mergeCell ref="E231:G231"/>
    <mergeCell ref="H231:J231"/>
    <mergeCell ref="K231:M231"/>
    <mergeCell ref="E269:J269"/>
    <mergeCell ref="A270:M270"/>
    <mergeCell ref="A271:M271"/>
    <mergeCell ref="A272:G272"/>
    <mergeCell ref="H272:O272"/>
    <mergeCell ref="B274:G274"/>
    <mergeCell ref="H274:M274"/>
    <mergeCell ref="B232:C232"/>
    <mergeCell ref="E232:F232"/>
    <mergeCell ref="H232:I232"/>
    <mergeCell ref="K232:L232"/>
    <mergeCell ref="C233:C234"/>
    <mergeCell ref="F233:F234"/>
    <mergeCell ref="I233:I234"/>
    <mergeCell ref="L233:L234"/>
    <mergeCell ref="C277:C278"/>
    <mergeCell ref="F277:F278"/>
    <mergeCell ref="I277:I278"/>
    <mergeCell ref="L277:L278"/>
    <mergeCell ref="E313:J313"/>
    <mergeCell ref="A314:M314"/>
    <mergeCell ref="B275:D275"/>
    <mergeCell ref="E275:G275"/>
    <mergeCell ref="H275:J275"/>
    <mergeCell ref="K275:M275"/>
    <mergeCell ref="B276:C276"/>
    <mergeCell ref="E276:F276"/>
    <mergeCell ref="H276:I276"/>
    <mergeCell ref="K276:L276"/>
    <mergeCell ref="B320:C320"/>
    <mergeCell ref="E320:F320"/>
    <mergeCell ref="H320:I320"/>
    <mergeCell ref="K320:L320"/>
    <mergeCell ref="C321:C322"/>
    <mergeCell ref="F321:F322"/>
    <mergeCell ref="I321:I322"/>
    <mergeCell ref="L321:L322"/>
    <mergeCell ref="A315:M315"/>
    <mergeCell ref="A316:G316"/>
    <mergeCell ref="H316:O316"/>
    <mergeCell ref="B318:G318"/>
    <mergeCell ref="H318:M318"/>
    <mergeCell ref="B319:D319"/>
    <mergeCell ref="E319:G319"/>
    <mergeCell ref="H319:J319"/>
    <mergeCell ref="K319:M319"/>
  </mergeCells>
  <pageMargins left="0.32" right="0.16" top="0.15" bottom="0.15748031496062992" header="0" footer="0"/>
  <pageSetup paperSize="9" scale="85" orientation="landscape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/>
  <sheetData>
    <row r="3" spans="2:2">
      <c r="B3" t="s">
        <v>547</v>
      </c>
    </row>
    <row r="4" spans="2:2">
      <c r="B4" t="s">
        <v>547</v>
      </c>
    </row>
    <row r="5" spans="2:2">
      <c r="B5" t="s">
        <v>548</v>
      </c>
    </row>
    <row r="6" spans="2:2">
      <c r="B6" t="s">
        <v>548</v>
      </c>
    </row>
    <row r="7" spans="2:2">
      <c r="B7" t="s">
        <v>549</v>
      </c>
    </row>
    <row r="8" spans="2:2">
      <c r="B8" t="s">
        <v>549</v>
      </c>
    </row>
    <row r="9" spans="2:2">
      <c r="B9" t="s">
        <v>550</v>
      </c>
    </row>
    <row r="10" spans="2:2">
      <c r="B10" t="s">
        <v>550</v>
      </c>
    </row>
    <row r="11" spans="2:2">
      <c r="B11" t="s">
        <v>551</v>
      </c>
    </row>
    <row r="12" spans="2:2">
      <c r="B12" t="s">
        <v>551</v>
      </c>
    </row>
    <row r="13" spans="2:2">
      <c r="B13" t="s">
        <v>552</v>
      </c>
    </row>
    <row r="14" spans="2:2">
      <c r="B14" t="s">
        <v>552</v>
      </c>
    </row>
    <row r="15" spans="2:2">
      <c r="B15" t="s">
        <v>553</v>
      </c>
    </row>
    <row r="16" spans="2:2">
      <c r="B16" t="s">
        <v>553</v>
      </c>
    </row>
    <row r="17" spans="2:2">
      <c r="B17" t="s">
        <v>554</v>
      </c>
    </row>
    <row r="18" spans="2:2">
      <c r="B18" t="s">
        <v>554</v>
      </c>
    </row>
    <row r="19" spans="2:2">
      <c r="B19" t="s">
        <v>555</v>
      </c>
    </row>
    <row r="20" spans="2:2">
      <c r="B20" t="s">
        <v>555</v>
      </c>
    </row>
    <row r="21" spans="2:2">
      <c r="B21" t="s">
        <v>556</v>
      </c>
    </row>
    <row r="22" spans="2:2">
      <c r="B22" t="s">
        <v>556</v>
      </c>
    </row>
    <row r="23" spans="2:2">
      <c r="B23" t="s">
        <v>557</v>
      </c>
    </row>
    <row r="24" spans="2:2">
      <c r="B24" t="s">
        <v>558</v>
      </c>
    </row>
    <row r="25" spans="2:2">
      <c r="B25" t="s">
        <v>559</v>
      </c>
    </row>
    <row r="26" spans="2:2">
      <c r="B26" t="s">
        <v>559</v>
      </c>
    </row>
    <row r="27" spans="2:2">
      <c r="B27" t="s">
        <v>560</v>
      </c>
    </row>
    <row r="28" spans="2:2">
      <c r="B28" t="s">
        <v>560</v>
      </c>
    </row>
    <row r="29" spans="2:2">
      <c r="B29" t="s">
        <v>561</v>
      </c>
    </row>
    <row r="30" spans="2:2">
      <c r="B30" t="s">
        <v>561</v>
      </c>
    </row>
    <row r="31" spans="2:2">
      <c r="B31" t="s">
        <v>562</v>
      </c>
    </row>
    <row r="32" spans="2:2">
      <c r="B32" t="s">
        <v>562</v>
      </c>
    </row>
    <row r="33" spans="2:2">
      <c r="B33" t="s">
        <v>563</v>
      </c>
    </row>
    <row r="34" spans="2:2">
      <c r="B34" t="s">
        <v>563</v>
      </c>
    </row>
    <row r="35" spans="2:2">
      <c r="B35" t="s">
        <v>564</v>
      </c>
    </row>
    <row r="36" spans="2:2">
      <c r="B36" t="s">
        <v>564</v>
      </c>
    </row>
    <row r="37" spans="2:2">
      <c r="B37" t="s">
        <v>565</v>
      </c>
    </row>
    <row r="38" spans="2:2">
      <c r="B38" t="s">
        <v>565</v>
      </c>
    </row>
    <row r="39" spans="2:2">
      <c r="B39" t="s">
        <v>566</v>
      </c>
    </row>
    <row r="40" spans="2:2">
      <c r="B40" t="s">
        <v>566</v>
      </c>
    </row>
    <row r="41" spans="2:2">
      <c r="B41" t="s">
        <v>567</v>
      </c>
    </row>
    <row r="42" spans="2:2">
      <c r="B42" t="s">
        <v>567</v>
      </c>
    </row>
    <row r="43" spans="2:2">
      <c r="B43" t="s">
        <v>568</v>
      </c>
    </row>
    <row r="44" spans="2:2">
      <c r="B44" t="s">
        <v>568</v>
      </c>
    </row>
    <row r="45" spans="2:2">
      <c r="B45" t="s">
        <v>569</v>
      </c>
    </row>
    <row r="46" spans="2:2">
      <c r="B46" t="s">
        <v>569</v>
      </c>
    </row>
    <row r="47" spans="2:2">
      <c r="B47" t="s">
        <v>570</v>
      </c>
    </row>
    <row r="48" spans="2:2">
      <c r="B48" t="s">
        <v>570</v>
      </c>
    </row>
    <row r="49" spans="2:2">
      <c r="B49" t="s">
        <v>571</v>
      </c>
    </row>
    <row r="50" spans="2:2">
      <c r="B50" t="s">
        <v>571</v>
      </c>
    </row>
    <row r="51" spans="2:2">
      <c r="B51" t="s">
        <v>572</v>
      </c>
    </row>
    <row r="52" spans="2:2">
      <c r="B52" t="s">
        <v>572</v>
      </c>
    </row>
    <row r="53" spans="2:2">
      <c r="B53" t="s">
        <v>573</v>
      </c>
    </row>
    <row r="54" spans="2:2">
      <c r="B54" t="s">
        <v>574</v>
      </c>
    </row>
    <row r="55" spans="2:2">
      <c r="B55" t="s">
        <v>575</v>
      </c>
    </row>
    <row r="56" spans="2:2">
      <c r="B56" t="s">
        <v>576</v>
      </c>
    </row>
    <row r="57" spans="2:2">
      <c r="B57" t="s">
        <v>577</v>
      </c>
    </row>
    <row r="58" spans="2:2">
      <c r="B58" t="s">
        <v>578</v>
      </c>
    </row>
    <row r="59" spans="2:2">
      <c r="B59" t="s">
        <v>579</v>
      </c>
    </row>
    <row r="60" spans="2:2">
      <c r="B60" t="s">
        <v>580</v>
      </c>
    </row>
    <row r="61" spans="2:2">
      <c r="B61" t="s">
        <v>581</v>
      </c>
    </row>
    <row r="62" spans="2:2">
      <c r="B62" t="s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130</vt:i4>
      </vt:variant>
      <vt:variant>
        <vt:lpstr>Именованные диапазоны</vt:lpstr>
      </vt:variant>
      <vt:variant>
        <vt:i4>42</vt:i4>
      </vt:variant>
    </vt:vector>
  </HeadingPairs>
  <TitlesOfParts>
    <vt:vector size="172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21_5</vt:lpstr>
      <vt:lpstr>21_5.1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40 _1</vt:lpstr>
      <vt:lpstr>41</vt:lpstr>
      <vt:lpstr>41_1</vt:lpstr>
      <vt:lpstr>42</vt:lpstr>
      <vt:lpstr>43</vt:lpstr>
      <vt:lpstr>44</vt:lpstr>
      <vt:lpstr>45</vt:lpstr>
      <vt:lpstr>45_1</vt:lpstr>
      <vt:lpstr>свод.табл.г.Вологда</vt:lpstr>
      <vt:lpstr>46</vt:lpstr>
      <vt:lpstr>47</vt:lpstr>
      <vt:lpstr>48</vt:lpstr>
      <vt:lpstr>48_1</vt:lpstr>
      <vt:lpstr>48_2</vt:lpstr>
      <vt:lpstr>48_3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55-1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свод. ПО Вологодское</vt:lpstr>
      <vt:lpstr>г. Вожега</vt:lpstr>
      <vt:lpstr>г. Тотьма</vt:lpstr>
      <vt:lpstr>г. Вытегра</vt:lpstr>
      <vt:lpstr>г. Белозерск</vt:lpstr>
      <vt:lpstr>г. Харовск</vt:lpstr>
      <vt:lpstr>г. Сямжа</vt:lpstr>
      <vt:lpstr>г. Грязовец</vt:lpstr>
      <vt:lpstr>Табл.№1 ЗРУ</vt:lpstr>
      <vt:lpstr>Лист1</vt:lpstr>
      <vt:lpstr>'11'!Область_печати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'55-1'!Область_печати</vt:lpstr>
      <vt:lpstr>'56'!Область_печати</vt:lpstr>
      <vt:lpstr>'57'!Область_печати</vt:lpstr>
      <vt:lpstr>'58'!Область_печати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свод.табл.г.Вологда!Область_печати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 Андрей Викторович</cp:lastModifiedBy>
  <cp:lastPrinted>2021-12-28T09:21:04Z</cp:lastPrinted>
  <dcterms:created xsi:type="dcterms:W3CDTF">1996-10-08T23:32:33Z</dcterms:created>
  <dcterms:modified xsi:type="dcterms:W3CDTF">2022-08-02T10:32:53Z</dcterms:modified>
</cp:coreProperties>
</file>